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8437ea18f1caf5af/งานก๊อด/localtrain/67-06/สิทธิประโยชน์/เอกสารเพิ่มเติม/"/>
    </mc:Choice>
  </mc:AlternateContent>
  <xr:revisionPtr revIDLastSave="1" documentId="13_ncr:1_{EDECDE75-39ED-4CC3-96FC-94DC00090772}" xr6:coauthVersionLast="47" xr6:coauthVersionMax="47" xr10:uidLastSave="{4433A0F1-8142-4DBC-BB28-8C0B4A2CE295}"/>
  <bookViews>
    <workbookView xWindow="-90" yWindow="-90" windowWidth="19380" windowHeight="11460" xr2:uid="{30EC34D1-3E05-4AE3-9AAA-B3B0FC17C886}"/>
  </bookViews>
  <sheets>
    <sheet name="แบบ-ปรับเงินเดือนตามวุฒิ ก.ค.ศ." sheetId="1" r:id="rId1"/>
    <sheet name="ฐานข้อมูล" sheetId="3" state="hidden" r:id="rId2"/>
    <sheet name="วุฒิวิชญ์ ราชมณี" sheetId="2" r:id="rId3"/>
  </sheets>
  <externalReferences>
    <externalReference r:id="rId4"/>
  </externalReferences>
  <definedNames>
    <definedName name="_xlnm.Print_Area" localSheetId="0">'แบบ-ปรับเงินเดือนตามวุฒิ ก.ค.ศ.'!$A$1:$N$61</definedName>
    <definedName name="_xlnm.Print_Titles" localSheetId="0">'แบบ-ปรับเงินเดือนตามวุฒิ ก.ค.ศ.'!$3:$5</definedName>
    <definedName name="อันดับ">[1]ห้ามแก้ไข!$B$2:$B$6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R8" i="1"/>
  <c r="AC8" i="1" s="1"/>
  <c r="AD8" i="1" s="1"/>
  <c r="S8" i="1"/>
  <c r="T8" i="1"/>
  <c r="U8" i="1"/>
  <c r="V8" i="1"/>
  <c r="W8" i="1"/>
  <c r="X8" i="1"/>
  <c r="Y8" i="1"/>
  <c r="Z8" i="1"/>
  <c r="AA8" i="1"/>
  <c r="AB8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M9" i="1" s="1"/>
  <c r="L9" i="1" s="1"/>
  <c r="Q10" i="1"/>
  <c r="R10" i="1"/>
  <c r="AC10" i="1" s="1"/>
  <c r="AD10" i="1" s="1"/>
  <c r="S10" i="1"/>
  <c r="T10" i="1"/>
  <c r="U10" i="1"/>
  <c r="V10" i="1"/>
  <c r="W10" i="1"/>
  <c r="X10" i="1"/>
  <c r="Y10" i="1"/>
  <c r="Z10" i="1"/>
  <c r="AA10" i="1"/>
  <c r="AB10" i="1"/>
  <c r="Q11" i="1"/>
  <c r="R11" i="1" s="1"/>
  <c r="AC11" i="1" s="1"/>
  <c r="AD11" i="1" s="1"/>
  <c r="S11" i="1"/>
  <c r="T11" i="1"/>
  <c r="U11" i="1"/>
  <c r="V11" i="1"/>
  <c r="W11" i="1"/>
  <c r="X11" i="1"/>
  <c r="Y11" i="1"/>
  <c r="Z11" i="1"/>
  <c r="AA11" i="1"/>
  <c r="AB11" i="1"/>
  <c r="Q12" i="1"/>
  <c r="R12" i="1" s="1"/>
  <c r="AC12" i="1" s="1"/>
  <c r="AD12" i="1" s="1"/>
  <c r="AD21" i="1"/>
  <c r="AF21" i="1" s="1"/>
  <c r="AE21" i="1"/>
  <c r="AD14" i="1"/>
  <c r="AF14" i="1" s="1"/>
  <c r="Q16" i="1"/>
  <c r="X16" i="1" s="1"/>
  <c r="Q17" i="1"/>
  <c r="Y17" i="1" s="1"/>
  <c r="S17" i="1"/>
  <c r="T17" i="1"/>
  <c r="U17" i="1"/>
  <c r="V17" i="1"/>
  <c r="W17" i="1"/>
  <c r="Q18" i="1"/>
  <c r="Z18" i="1" s="1"/>
  <c r="R18" i="1"/>
  <c r="AC18" i="1" s="1"/>
  <c r="AD18" i="1" s="1"/>
  <c r="S18" i="1"/>
  <c r="T18" i="1"/>
  <c r="Q19" i="1"/>
  <c r="AA19" i="1" s="1"/>
  <c r="R19" i="1"/>
  <c r="AC19" i="1" s="1"/>
  <c r="AD19" i="1" s="1"/>
  <c r="S19" i="1"/>
  <c r="T19" i="1"/>
  <c r="U19" i="1"/>
  <c r="V19" i="1"/>
  <c r="Q20" i="1"/>
  <c r="AB20" i="1" s="1"/>
  <c r="R20" i="1"/>
  <c r="AC20" i="1" s="1"/>
  <c r="AD20" i="1" s="1"/>
  <c r="T20" i="1"/>
  <c r="U20" i="1"/>
  <c r="V20" i="1"/>
  <c r="Q21" i="1"/>
  <c r="T21" i="1" s="1"/>
  <c r="R21" i="1"/>
  <c r="AC21" i="1" s="1"/>
  <c r="S21" i="1"/>
  <c r="Q22" i="1"/>
  <c r="Y22" i="1" s="1"/>
  <c r="Q23" i="1"/>
  <c r="S23" i="1" s="1"/>
  <c r="R23" i="1"/>
  <c r="AC23" i="1" s="1"/>
  <c r="AD23" i="1" s="1"/>
  <c r="W23" i="1"/>
  <c r="X23" i="1"/>
  <c r="Y23" i="1"/>
  <c r="Z23" i="1"/>
  <c r="AA23" i="1"/>
  <c r="Q24" i="1"/>
  <c r="R24" i="1" s="1"/>
  <c r="AC24" i="1" s="1"/>
  <c r="AD24" i="1" s="1"/>
  <c r="Y24" i="1"/>
  <c r="AA24" i="1"/>
  <c r="AB24" i="1"/>
  <c r="Q25" i="1"/>
  <c r="U25" i="1" s="1"/>
  <c r="Q26" i="1"/>
  <c r="V26" i="1" s="1"/>
  <c r="R26" i="1"/>
  <c r="AC26" i="1" s="1"/>
  <c r="AD26" i="1" s="1"/>
  <c r="S26" i="1"/>
  <c r="T26" i="1"/>
  <c r="U26" i="1"/>
  <c r="X26" i="1"/>
  <c r="Q27" i="1"/>
  <c r="W27" i="1" s="1"/>
  <c r="Q28" i="1"/>
  <c r="X28" i="1" s="1"/>
  <c r="R28" i="1"/>
  <c r="AC28" i="1" s="1"/>
  <c r="AD28" i="1" s="1"/>
  <c r="AE28" i="1" s="1"/>
  <c r="S28" i="1"/>
  <c r="T28" i="1"/>
  <c r="U28" i="1"/>
  <c r="V28" i="1"/>
  <c r="W28" i="1"/>
  <c r="Y28" i="1"/>
  <c r="Z28" i="1"/>
  <c r="AA28" i="1"/>
  <c r="AB28" i="1"/>
  <c r="Q29" i="1"/>
  <c r="R29" i="1" s="1"/>
  <c r="AC29" i="1" s="1"/>
  <c r="AD29" i="1" s="1"/>
  <c r="Q30" i="1"/>
  <c r="R30" i="1" s="1"/>
  <c r="AC30" i="1" s="1"/>
  <c r="AD30" i="1" s="1"/>
  <c r="Q32" i="1"/>
  <c r="Y32" i="1" s="1"/>
  <c r="Q15" i="1"/>
  <c r="Y15" i="1" s="1"/>
  <c r="Q31" i="1"/>
  <c r="Y31" i="1" s="1"/>
  <c r="Q33" i="1"/>
  <c r="Y33" i="1" s="1"/>
  <c r="Q34" i="1"/>
  <c r="R34" i="1" s="1"/>
  <c r="AC34" i="1" s="1"/>
  <c r="AD34" i="1" s="1"/>
  <c r="Q35" i="1"/>
  <c r="Z35" i="1" s="1"/>
  <c r="Q36" i="1"/>
  <c r="Q37" i="1"/>
  <c r="AA37" i="1" s="1"/>
  <c r="Q38" i="1"/>
  <c r="AB38" i="1" s="1"/>
  <c r="Q39" i="1"/>
  <c r="U39" i="1" s="1"/>
  <c r="Q40" i="1"/>
  <c r="AA40" i="1" s="1"/>
  <c r="Q41" i="1"/>
  <c r="AB41" i="1" s="1"/>
  <c r="Q42" i="1"/>
  <c r="AA42" i="1" s="1"/>
  <c r="Q43" i="1"/>
  <c r="Z43" i="1" s="1"/>
  <c r="Q44" i="1"/>
  <c r="AA44" i="1" s="1"/>
  <c r="Q45" i="1"/>
  <c r="R45" i="1" s="1"/>
  <c r="AC45" i="1" s="1"/>
  <c r="AD45" i="1" s="1"/>
  <c r="Q46" i="1"/>
  <c r="R46" i="1" s="1"/>
  <c r="AC46" i="1" s="1"/>
  <c r="Q47" i="1"/>
  <c r="R47" i="1" s="1"/>
  <c r="AC47" i="1" s="1"/>
  <c r="AD47" i="1" s="1"/>
  <c r="Q48" i="1"/>
  <c r="T48" i="1" s="1"/>
  <c r="Q49" i="1"/>
  <c r="Q50" i="1"/>
  <c r="R50" i="1" s="1"/>
  <c r="AC50" i="1" s="1"/>
  <c r="AD50" i="1" s="1"/>
  <c r="Q51" i="1"/>
  <c r="T51" i="1" s="1"/>
  <c r="Q52" i="1"/>
  <c r="U52" i="1" s="1"/>
  <c r="Q53" i="1"/>
  <c r="R53" i="1" s="1"/>
  <c r="AC53" i="1" s="1"/>
  <c r="AD53" i="1" s="1"/>
  <c r="Q54" i="1"/>
  <c r="Q55" i="1"/>
  <c r="Q14" i="1"/>
  <c r="R14" i="1" s="1"/>
  <c r="AC14" i="1" s="1"/>
  <c r="O6" i="1"/>
  <c r="P6" i="1" s="1"/>
  <c r="AE34" i="1" l="1"/>
  <c r="AF34" i="1"/>
  <c r="AE20" i="1"/>
  <c r="AF20" i="1"/>
  <c r="M20" i="1" s="1"/>
  <c r="L20" i="1" s="1"/>
  <c r="N20" i="1" s="1"/>
  <c r="AE50" i="1"/>
  <c r="AF50" i="1"/>
  <c r="M50" i="1" s="1"/>
  <c r="L50" i="1" s="1"/>
  <c r="N50" i="1" s="1"/>
  <c r="AE10" i="1"/>
  <c r="AF10" i="1"/>
  <c r="M10" i="1" s="1"/>
  <c r="L10" i="1" s="1"/>
  <c r="AE8" i="1"/>
  <c r="AF8" i="1"/>
  <c r="M8" i="1" s="1"/>
  <c r="L8" i="1" s="1"/>
  <c r="N8" i="1" s="1"/>
  <c r="N10" i="1"/>
  <c r="AF29" i="1"/>
  <c r="M29" i="1" s="1"/>
  <c r="L29" i="1" s="1"/>
  <c r="N29" i="1" s="1"/>
  <c r="AE29" i="1"/>
  <c r="AE24" i="1"/>
  <c r="AF24" i="1"/>
  <c r="M24" i="1" s="1"/>
  <c r="L24" i="1" s="1"/>
  <c r="N24" i="1" s="1"/>
  <c r="AF11" i="1"/>
  <c r="M11" i="1" s="1"/>
  <c r="L11" i="1" s="1"/>
  <c r="N11" i="1" s="1"/>
  <c r="AE11" i="1"/>
  <c r="AE12" i="1"/>
  <c r="AF12" i="1"/>
  <c r="M12" i="1" s="1"/>
  <c r="L12" i="1" s="1"/>
  <c r="N12" i="1" s="1"/>
  <c r="AA12" i="1"/>
  <c r="Z12" i="1"/>
  <c r="Y12" i="1"/>
  <c r="X12" i="1"/>
  <c r="U12" i="1"/>
  <c r="AA26" i="1"/>
  <c r="T12" i="1"/>
  <c r="Z26" i="1"/>
  <c r="X22" i="1"/>
  <c r="S12" i="1"/>
  <c r="N9" i="1"/>
  <c r="AB12" i="1"/>
  <c r="W12" i="1"/>
  <c r="V12" i="1"/>
  <c r="AB26" i="1"/>
  <c r="R32" i="1"/>
  <c r="AC32" i="1" s="1"/>
  <c r="AD32" i="1" s="1"/>
  <c r="Y26" i="1"/>
  <c r="W22" i="1"/>
  <c r="X17" i="1"/>
  <c r="R16" i="1"/>
  <c r="AC16" i="1" s="1"/>
  <c r="AD16" i="1" s="1"/>
  <c r="AE16" i="1" s="1"/>
  <c r="AF16" i="1" s="1"/>
  <c r="M16" i="1" s="1"/>
  <c r="L16" i="1" s="1"/>
  <c r="N16" i="1" s="1"/>
  <c r="U16" i="1"/>
  <c r="T16" i="1"/>
  <c r="S16" i="1"/>
  <c r="AE53" i="1"/>
  <c r="AF53" i="1"/>
  <c r="M53" i="1" s="1"/>
  <c r="L53" i="1" s="1"/>
  <c r="N53" i="1" s="1"/>
  <c r="AF19" i="1"/>
  <c r="AE19" i="1"/>
  <c r="AE26" i="1"/>
  <c r="AF26" i="1"/>
  <c r="M26" i="1" s="1"/>
  <c r="L26" i="1" s="1"/>
  <c r="N26" i="1" s="1"/>
  <c r="AE23" i="1"/>
  <c r="AF23" i="1"/>
  <c r="AE18" i="1"/>
  <c r="AF18" i="1"/>
  <c r="M18" i="1" s="1"/>
  <c r="L18" i="1" s="1"/>
  <c r="N18" i="1" s="1"/>
  <c r="AE30" i="1"/>
  <c r="AF30" i="1"/>
  <c r="M30" i="1" s="1"/>
  <c r="L30" i="1" s="1"/>
  <c r="N30" i="1" s="1"/>
  <c r="AE47" i="1"/>
  <c r="AF47" i="1"/>
  <c r="M47" i="1" s="1"/>
  <c r="L47" i="1" s="1"/>
  <c r="N47" i="1" s="1"/>
  <c r="AE45" i="1"/>
  <c r="AF45" i="1"/>
  <c r="M45" i="1" s="1"/>
  <c r="L45" i="1" s="1"/>
  <c r="N45" i="1" s="1"/>
  <c r="W45" i="1"/>
  <c r="U27" i="1"/>
  <c r="Z24" i="1"/>
  <c r="S20" i="1"/>
  <c r="R17" i="1"/>
  <c r="AC17" i="1" s="1"/>
  <c r="AD17" i="1" s="1"/>
  <c r="V27" i="1"/>
  <c r="U32" i="1"/>
  <c r="T27" i="1"/>
  <c r="M19" i="1"/>
  <c r="L19" i="1" s="1"/>
  <c r="N19" i="1" s="1"/>
  <c r="AD46" i="1"/>
  <c r="T32" i="1"/>
  <c r="S27" i="1"/>
  <c r="W16" i="1"/>
  <c r="S32" i="1"/>
  <c r="R27" i="1"/>
  <c r="AC27" i="1" s="1"/>
  <c r="AD27" i="1" s="1"/>
  <c r="AB23" i="1"/>
  <c r="W19" i="1"/>
  <c r="V16" i="1"/>
  <c r="M21" i="1"/>
  <c r="L21" i="1" s="1"/>
  <c r="N21" i="1" s="1"/>
  <c r="AF28" i="1"/>
  <c r="M34" i="1"/>
  <c r="L34" i="1" s="1"/>
  <c r="N34" i="1" s="1"/>
  <c r="M14" i="1"/>
  <c r="L14" i="1" s="1"/>
  <c r="N14" i="1" s="1"/>
  <c r="AE14" i="1"/>
  <c r="AB29" i="1"/>
  <c r="Z19" i="1"/>
  <c r="AA29" i="1"/>
  <c r="Y19" i="1"/>
  <c r="Z29" i="1"/>
  <c r="AB21" i="1"/>
  <c r="X19" i="1"/>
  <c r="Y29" i="1"/>
  <c r="AA21" i="1"/>
  <c r="X29" i="1"/>
  <c r="Z21" i="1"/>
  <c r="AB32" i="1"/>
  <c r="W29" i="1"/>
  <c r="Y21" i="1"/>
  <c r="AA32" i="1"/>
  <c r="V29" i="1"/>
  <c r="X21" i="1"/>
  <c r="Z32" i="1"/>
  <c r="U29" i="1"/>
  <c r="W21" i="1"/>
  <c r="X32" i="1"/>
  <c r="T29" i="1"/>
  <c r="V21" i="1"/>
  <c r="W32" i="1"/>
  <c r="S29" i="1"/>
  <c r="M23" i="1"/>
  <c r="L23" i="1" s="1"/>
  <c r="N23" i="1" s="1"/>
  <c r="U21" i="1"/>
  <c r="V32" i="1"/>
  <c r="U18" i="1"/>
  <c r="AA20" i="1"/>
  <c r="AB27" i="1"/>
  <c r="AB22" i="1"/>
  <c r="Z20" i="1"/>
  <c r="Y18" i="1"/>
  <c r="AA27" i="1"/>
  <c r="Y20" i="1"/>
  <c r="X18" i="1"/>
  <c r="M28" i="1"/>
  <c r="L28" i="1" s="1"/>
  <c r="N28" i="1" s="1"/>
  <c r="Z27" i="1"/>
  <c r="Z22" i="1"/>
  <c r="X20" i="1"/>
  <c r="W18" i="1"/>
  <c r="AA22" i="1"/>
  <c r="Y27" i="1"/>
  <c r="W20" i="1"/>
  <c r="V18" i="1"/>
  <c r="Y25" i="1"/>
  <c r="T25" i="1"/>
  <c r="AB25" i="1"/>
  <c r="X25" i="1"/>
  <c r="S25" i="1"/>
  <c r="AA25" i="1"/>
  <c r="Z25" i="1"/>
  <c r="R25" i="1"/>
  <c r="AC25" i="1" s="1"/>
  <c r="X24" i="1"/>
  <c r="V22" i="1"/>
  <c r="W24" i="1"/>
  <c r="V23" i="1"/>
  <c r="U22" i="1"/>
  <c r="AB30" i="1"/>
  <c r="W25" i="1"/>
  <c r="V24" i="1"/>
  <c r="U23" i="1"/>
  <c r="T22" i="1"/>
  <c r="AA30" i="1"/>
  <c r="X27" i="1"/>
  <c r="W26" i="1"/>
  <c r="V25" i="1"/>
  <c r="U24" i="1"/>
  <c r="T23" i="1"/>
  <c r="S22" i="1"/>
  <c r="Z30" i="1"/>
  <c r="T24" i="1"/>
  <c r="R22" i="1"/>
  <c r="AC22" i="1" s="1"/>
  <c r="Y16" i="1"/>
  <c r="Y30" i="1"/>
  <c r="S24" i="1"/>
  <c r="X30" i="1"/>
  <c r="W30" i="1"/>
  <c r="V30" i="1"/>
  <c r="AB16" i="1"/>
  <c r="U30" i="1"/>
  <c r="AB17" i="1"/>
  <c r="AA16" i="1"/>
  <c r="T30" i="1"/>
  <c r="AB18" i="1"/>
  <c r="AA17" i="1"/>
  <c r="Z16" i="1"/>
  <c r="S30" i="1"/>
  <c r="AB19" i="1"/>
  <c r="AA18" i="1"/>
  <c r="Z17" i="1"/>
  <c r="Z52" i="1"/>
  <c r="Y52" i="1"/>
  <c r="R51" i="1"/>
  <c r="AC51" i="1" s="1"/>
  <c r="AD51" i="1" s="1"/>
  <c r="AA45" i="1"/>
  <c r="AA52" i="1"/>
  <c r="Z45" i="1"/>
  <c r="Y45" i="1"/>
  <c r="X45" i="1"/>
  <c r="Z44" i="1"/>
  <c r="T43" i="1"/>
  <c r="Z42" i="1"/>
  <c r="Y42" i="1"/>
  <c r="X42" i="1"/>
  <c r="W42" i="1"/>
  <c r="V42" i="1"/>
  <c r="U42" i="1"/>
  <c r="T42" i="1"/>
  <c r="R40" i="1"/>
  <c r="AC40" i="1" s="1"/>
  <c r="AB52" i="1"/>
  <c r="S38" i="1"/>
  <c r="Y44" i="1"/>
  <c r="X44" i="1"/>
  <c r="V44" i="1"/>
  <c r="AB50" i="1"/>
  <c r="U44" i="1"/>
  <c r="V41" i="1"/>
  <c r="U41" i="1"/>
  <c r="Y46" i="1"/>
  <c r="T41" i="1"/>
  <c r="X46" i="1"/>
  <c r="R44" i="1"/>
  <c r="AC44" i="1" s="1"/>
  <c r="AD44" i="1" s="1"/>
  <c r="S41" i="1"/>
  <c r="AB43" i="1"/>
  <c r="V46" i="1"/>
  <c r="Y43" i="1"/>
  <c r="AB40" i="1"/>
  <c r="T46" i="1"/>
  <c r="W43" i="1"/>
  <c r="S46" i="1"/>
  <c r="V43" i="1"/>
  <c r="T40" i="1"/>
  <c r="W44" i="1"/>
  <c r="S42" i="1"/>
  <c r="R42" i="1"/>
  <c r="AC42" i="1" s="1"/>
  <c r="S47" i="1"/>
  <c r="T44" i="1"/>
  <c r="S44" i="1"/>
  <c r="W46" i="1"/>
  <c r="R41" i="1"/>
  <c r="AC41" i="1" s="1"/>
  <c r="U46" i="1"/>
  <c r="X43" i="1"/>
  <c r="V40" i="1"/>
  <c r="U40" i="1"/>
  <c r="AB45" i="1"/>
  <c r="U43" i="1"/>
  <c r="S40" i="1"/>
  <c r="R38" i="1"/>
  <c r="AC38" i="1" s="1"/>
  <c r="AB37" i="1"/>
  <c r="Y37" i="1"/>
  <c r="X37" i="1"/>
  <c r="AA39" i="1"/>
  <c r="W37" i="1"/>
  <c r="Z39" i="1"/>
  <c r="R37" i="1"/>
  <c r="AC37" i="1" s="1"/>
  <c r="Y39" i="1"/>
  <c r="X39" i="1"/>
  <c r="X33" i="1"/>
  <c r="AA50" i="1"/>
  <c r="W39" i="1"/>
  <c r="W33" i="1"/>
  <c r="Z50" i="1"/>
  <c r="V39" i="1"/>
  <c r="V33" i="1"/>
  <c r="Y50" i="1"/>
  <c r="AB31" i="1"/>
  <c r="X50" i="1"/>
  <c r="AA38" i="1"/>
  <c r="AA31" i="1"/>
  <c r="AB48" i="1"/>
  <c r="Z38" i="1"/>
  <c r="Z31" i="1"/>
  <c r="AA48" i="1"/>
  <c r="V45" i="1"/>
  <c r="Y38" i="1"/>
  <c r="Z48" i="1"/>
  <c r="U45" i="1"/>
  <c r="X38" i="1"/>
  <c r="Y48" i="1"/>
  <c r="S43" i="1"/>
  <c r="W38" i="1"/>
  <c r="R43" i="1"/>
  <c r="AC43" i="1" s="1"/>
  <c r="V38" i="1"/>
  <c r="U47" i="1"/>
  <c r="AB44" i="1"/>
  <c r="AB42" i="1"/>
  <c r="U38" i="1"/>
  <c r="T47" i="1"/>
  <c r="T38" i="1"/>
  <c r="U36" i="1"/>
  <c r="Z36" i="1"/>
  <c r="AB36" i="1"/>
  <c r="R36" i="1"/>
  <c r="AC36" i="1" s="1"/>
  <c r="T36" i="1"/>
  <c r="W36" i="1"/>
  <c r="X36" i="1"/>
  <c r="Y36" i="1"/>
  <c r="S36" i="1"/>
  <c r="V36" i="1"/>
  <c r="AA36" i="1"/>
  <c r="AB35" i="1"/>
  <c r="AA35" i="1"/>
  <c r="T35" i="1"/>
  <c r="V35" i="1"/>
  <c r="X35" i="1"/>
  <c r="Y35" i="1"/>
  <c r="R35" i="1"/>
  <c r="AC35" i="1" s="1"/>
  <c r="U35" i="1"/>
  <c r="W35" i="1"/>
  <c r="S35" i="1"/>
  <c r="AA14" i="1"/>
  <c r="Z14" i="1"/>
  <c r="Y14" i="1"/>
  <c r="X14" i="1"/>
  <c r="AB14" i="1"/>
  <c r="W14" i="1"/>
  <c r="S14" i="1"/>
  <c r="V14" i="1"/>
  <c r="U14" i="1"/>
  <c r="T14" i="1"/>
  <c r="T55" i="1"/>
  <c r="U55" i="1"/>
  <c r="V55" i="1"/>
  <c r="Y55" i="1"/>
  <c r="Z55" i="1"/>
  <c r="AB55" i="1"/>
  <c r="W55" i="1"/>
  <c r="X55" i="1"/>
  <c r="AA55" i="1"/>
  <c r="S55" i="1"/>
  <c r="R55" i="1"/>
  <c r="AC55" i="1" s="1"/>
  <c r="X54" i="1"/>
  <c r="Y54" i="1"/>
  <c r="Z54" i="1"/>
  <c r="AA54" i="1"/>
  <c r="AB54" i="1"/>
  <c r="S31" i="1"/>
  <c r="T31" i="1"/>
  <c r="U31" i="1"/>
  <c r="V31" i="1"/>
  <c r="W52" i="1"/>
  <c r="W50" i="1"/>
  <c r="W31" i="1"/>
  <c r="Z49" i="1"/>
  <c r="AA49" i="1"/>
  <c r="AB49" i="1"/>
  <c r="S54" i="1"/>
  <c r="T52" i="1"/>
  <c r="S52" i="1"/>
  <c r="R52" i="1"/>
  <c r="AC52" i="1" s="1"/>
  <c r="AA34" i="1"/>
  <c r="Z15" i="1"/>
  <c r="Y49" i="1"/>
  <c r="X49" i="1"/>
  <c r="W53" i="1"/>
  <c r="V49" i="1"/>
  <c r="W34" i="1"/>
  <c r="V15" i="1"/>
  <c r="W51" i="1"/>
  <c r="Z47" i="1"/>
  <c r="AA41" i="1"/>
  <c r="U15" i="1"/>
  <c r="W40" i="1"/>
  <c r="X40" i="1"/>
  <c r="Y40" i="1"/>
  <c r="Z40" i="1"/>
  <c r="AB33" i="1"/>
  <c r="T15" i="1"/>
  <c r="Y41" i="1"/>
  <c r="AA33" i="1"/>
  <c r="S15" i="1"/>
  <c r="S34" i="1"/>
  <c r="T34" i="1"/>
  <c r="U34" i="1"/>
  <c r="V34" i="1"/>
  <c r="U33" i="1"/>
  <c r="T33" i="1"/>
  <c r="S33" i="1"/>
  <c r="X31" i="1"/>
  <c r="T54" i="1"/>
  <c r="R31" i="1"/>
  <c r="AC31" i="1" s="1"/>
  <c r="U50" i="1"/>
  <c r="T50" i="1"/>
  <c r="AA15" i="1"/>
  <c r="Z46" i="1"/>
  <c r="AA46" i="1"/>
  <c r="AB46" i="1"/>
  <c r="S50" i="1"/>
  <c r="Z53" i="1"/>
  <c r="Y53" i="1"/>
  <c r="X15" i="1"/>
  <c r="X53" i="1"/>
  <c r="W49" i="1"/>
  <c r="W15" i="1"/>
  <c r="U49" i="1"/>
  <c r="U53" i="1"/>
  <c r="T49" i="1"/>
  <c r="Y47" i="1"/>
  <c r="Z41" i="1"/>
  <c r="X41" i="1"/>
  <c r="Z33" i="1"/>
  <c r="R15" i="1"/>
  <c r="AC15" i="1" s="1"/>
  <c r="W54" i="1"/>
  <c r="V54" i="1"/>
  <c r="X52" i="1"/>
  <c r="X51" i="1"/>
  <c r="Y51" i="1"/>
  <c r="Z51" i="1"/>
  <c r="AA51" i="1"/>
  <c r="U54" i="1"/>
  <c r="V52" i="1"/>
  <c r="R33" i="1"/>
  <c r="AC33" i="1" s="1"/>
  <c r="V50" i="1"/>
  <c r="U48" i="1"/>
  <c r="V48" i="1"/>
  <c r="W48" i="1"/>
  <c r="X48" i="1"/>
  <c r="R54" i="1"/>
  <c r="AC54" i="1" s="1"/>
  <c r="S48" i="1"/>
  <c r="AB15" i="1"/>
  <c r="AB53" i="1"/>
  <c r="R48" i="1"/>
  <c r="AC48" i="1" s="1"/>
  <c r="AB34" i="1"/>
  <c r="AA53" i="1"/>
  <c r="Z34" i="1"/>
  <c r="Y34" i="1"/>
  <c r="AB47" i="1"/>
  <c r="X34" i="1"/>
  <c r="AB51" i="1"/>
  <c r="AA47" i="1"/>
  <c r="V53" i="1"/>
  <c r="V51" i="1"/>
  <c r="R39" i="1"/>
  <c r="AC39" i="1" s="1"/>
  <c r="S39" i="1"/>
  <c r="T39" i="1"/>
  <c r="T53" i="1"/>
  <c r="U51" i="1"/>
  <c r="S49" i="1"/>
  <c r="X47" i="1"/>
  <c r="S53" i="1"/>
  <c r="R49" i="1"/>
  <c r="AC49" i="1" s="1"/>
  <c r="W47" i="1"/>
  <c r="S37" i="1"/>
  <c r="T37" i="1"/>
  <c r="U37" i="1"/>
  <c r="V37" i="1"/>
  <c r="S51" i="1"/>
  <c r="V47" i="1"/>
  <c r="W41" i="1"/>
  <c r="AB39" i="1"/>
  <c r="Z37" i="1"/>
  <c r="T45" i="1"/>
  <c r="S45" i="1"/>
  <c r="AA43" i="1"/>
  <c r="AD37" i="1" l="1"/>
  <c r="AD55" i="1"/>
  <c r="AD40" i="1"/>
  <c r="AD38" i="1"/>
  <c r="AD22" i="1"/>
  <c r="AD15" i="1"/>
  <c r="AE44" i="1"/>
  <c r="AF44" i="1"/>
  <c r="M44" i="1" s="1"/>
  <c r="L44" i="1" s="1"/>
  <c r="N44" i="1" s="1"/>
  <c r="AF17" i="1"/>
  <c r="M17" i="1" s="1"/>
  <c r="L17" i="1" s="1"/>
  <c r="N17" i="1" s="1"/>
  <c r="AE17" i="1"/>
  <c r="AD41" i="1"/>
  <c r="AD42" i="1"/>
  <c r="AD33" i="1"/>
  <c r="AD36" i="1"/>
  <c r="AD52" i="1"/>
  <c r="AE46" i="1"/>
  <c r="AF46" i="1"/>
  <c r="M46" i="1" s="1"/>
  <c r="L46" i="1" s="1"/>
  <c r="N46" i="1" s="1"/>
  <c r="AD48" i="1"/>
  <c r="AD43" i="1"/>
  <c r="AD39" i="1"/>
  <c r="AE51" i="1"/>
  <c r="AF51" i="1"/>
  <c r="M51" i="1" s="1"/>
  <c r="L51" i="1" s="1"/>
  <c r="N51" i="1" s="1"/>
  <c r="AF27" i="1"/>
  <c r="M27" i="1" s="1"/>
  <c r="L27" i="1" s="1"/>
  <c r="N27" i="1" s="1"/>
  <c r="AE27" i="1"/>
  <c r="AE32" i="1"/>
  <c r="AF32" i="1"/>
  <c r="M32" i="1" s="1"/>
  <c r="L32" i="1" s="1"/>
  <c r="N32" i="1" s="1"/>
  <c r="AD35" i="1"/>
  <c r="AD25" i="1"/>
  <c r="AD49" i="1"/>
  <c r="AD31" i="1"/>
  <c r="AD54" i="1"/>
  <c r="N56" i="1"/>
  <c r="AF41" i="1" l="1"/>
  <c r="M41" i="1" s="1"/>
  <c r="L41" i="1" s="1"/>
  <c r="N41" i="1" s="1"/>
  <c r="AE41" i="1"/>
  <c r="AF39" i="1"/>
  <c r="M39" i="1" s="1"/>
  <c r="L39" i="1" s="1"/>
  <c r="N39" i="1" s="1"/>
  <c r="AE39" i="1"/>
  <c r="AF42" i="1"/>
  <c r="M42" i="1" s="1"/>
  <c r="L42" i="1" s="1"/>
  <c r="N42" i="1" s="1"/>
  <c r="AE42" i="1"/>
  <c r="AF43" i="1"/>
  <c r="M43" i="1" s="1"/>
  <c r="L43" i="1" s="1"/>
  <c r="N43" i="1" s="1"/>
  <c r="AE43" i="1"/>
  <c r="AE15" i="1"/>
  <c r="AF15" i="1"/>
  <c r="M15" i="1" s="1"/>
  <c r="L15" i="1" s="1"/>
  <c r="N15" i="1" s="1"/>
  <c r="AE48" i="1"/>
  <c r="AF48" i="1"/>
  <c r="M48" i="1" s="1"/>
  <c r="L48" i="1" s="1"/>
  <c r="N48" i="1" s="1"/>
  <c r="AE49" i="1"/>
  <c r="AF49" i="1"/>
  <c r="M49" i="1" s="1"/>
  <c r="L49" i="1" s="1"/>
  <c r="N49" i="1" s="1"/>
  <c r="AE40" i="1"/>
  <c r="AF40" i="1"/>
  <c r="M40" i="1" s="1"/>
  <c r="L40" i="1" s="1"/>
  <c r="N40" i="1" s="1"/>
  <c r="AF36" i="1"/>
  <c r="M36" i="1" s="1"/>
  <c r="L36" i="1" s="1"/>
  <c r="N36" i="1" s="1"/>
  <c r="AE36" i="1"/>
  <c r="AE35" i="1"/>
  <c r="AF35" i="1"/>
  <c r="M35" i="1" s="1"/>
  <c r="L35" i="1" s="1"/>
  <c r="N35" i="1" s="1"/>
  <c r="AE54" i="1"/>
  <c r="AF54" i="1"/>
  <c r="M54" i="1" s="1"/>
  <c r="L54" i="1" s="1"/>
  <c r="N54" i="1" s="1"/>
  <c r="AE22" i="1"/>
  <c r="AF22" i="1"/>
  <c r="M22" i="1" s="1"/>
  <c r="L22" i="1" s="1"/>
  <c r="N22" i="1" s="1"/>
  <c r="AE31" i="1"/>
  <c r="AF31" i="1"/>
  <c r="M31" i="1" s="1"/>
  <c r="L31" i="1" s="1"/>
  <c r="N31" i="1" s="1"/>
  <c r="AE38" i="1"/>
  <c r="AF38" i="1"/>
  <c r="M38" i="1" s="1"/>
  <c r="L38" i="1" s="1"/>
  <c r="N38" i="1" s="1"/>
  <c r="AE52" i="1"/>
  <c r="AF52" i="1"/>
  <c r="M52" i="1" s="1"/>
  <c r="L52" i="1" s="1"/>
  <c r="N52" i="1" s="1"/>
  <c r="AF25" i="1"/>
  <c r="M25" i="1" s="1"/>
  <c r="L25" i="1" s="1"/>
  <c r="N25" i="1" s="1"/>
  <c r="AE25" i="1"/>
  <c r="AE55" i="1"/>
  <c r="AF55" i="1"/>
  <c r="M55" i="1" s="1"/>
  <c r="L55" i="1" s="1"/>
  <c r="N55" i="1" s="1"/>
  <c r="AE33" i="1"/>
  <c r="AF33" i="1"/>
  <c r="M33" i="1" s="1"/>
  <c r="L33" i="1" s="1"/>
  <c r="N33" i="1" s="1"/>
  <c r="AE37" i="1"/>
  <c r="AF37" i="1"/>
  <c r="M37" i="1" s="1"/>
  <c r="L37" i="1" s="1"/>
  <c r="N37" i="1" s="1"/>
</calcChain>
</file>

<file path=xl/sharedStrings.xml><?xml version="1.0" encoding="utf-8"?>
<sst xmlns="http://schemas.openxmlformats.org/spreadsheetml/2006/main" count="114" uniqueCount="92">
  <si>
    <t>ลำดับ</t>
  </si>
  <si>
    <t>ปรับให้ได้รับเงินเดือนเพิ่มขึ้นตามคุณวุฒิ</t>
  </si>
  <si>
    <t>จำนวนเงิน</t>
  </si>
  <si>
    <t>ชื่อ - สกุล</t>
  </si>
  <si>
    <t>(ณ วันที่ 1 พฤษภาคม 2567)</t>
  </si>
  <si>
    <t>อันดับ</t>
  </si>
  <si>
    <t>อัตราเงินเดือน</t>
  </si>
  <si>
    <t>ตำแหน่ง</t>
  </si>
  <si>
    <t>วิทยฐานะ</t>
  </si>
  <si>
    <t>เลขที่ตำแหน่ง</t>
  </si>
  <si>
    <t>(คศ.)</t>
  </si>
  <si>
    <t>ที่ได้ปรับ</t>
  </si>
  <si>
    <t>หน่วยงานศึกษานิเทศก์</t>
  </si>
  <si>
    <t xml:space="preserve">โรงเรียนเทศบาล </t>
  </si>
  <si>
    <t>ลงชื่อ</t>
  </si>
  <si>
    <t>รับรองข้อมูล</t>
  </si>
  <si>
    <r>
      <t xml:space="preserve">ข้อควรระวัง * </t>
    </r>
    <r>
      <rPr>
        <sz val="16"/>
        <rFont val="TH SarabunIT๙"/>
        <family val="2"/>
      </rPr>
      <t>ช่องรายการ "วุฒิ" คือ วุฒิที่ตรงตามคุณสมบัติเฉพาะสำหรับตำแหน่งที่ได้รับการบรรจุและแต่งตั้งให้ดำรงตำแหน่ง ณ วันที่ 1 พฤษภาคม 2567 หรือในกรณีที่ได้รับคุณวุฒิเพิ่มขึ้นหรือสูงขึ้น</t>
    </r>
  </si>
  <si>
    <t>จะต้องเป็นคุณวุฒิที่นายกองค์กรปกครองส่วนท้องถิ่น ได้มีคำสั่งให้ข้าราชการได้รับเงินเดือนตามคุณวุฒิที่ได้รับเพิ่มขึ้นหรือสูงขึ้น เว้นแต่ขณะได้รับคุณวุฒิเพิ่มขึ้นหรือสูงขึ้นเงินเดือนในขณะนั้นเท่าหรือ</t>
  </si>
  <si>
    <t>สูงกว่าเงินเดือนตามคุณวุฒิ จึงทำให้ไม่มีคำสั่งให้ได้รับเงินเดือนตามคุณวุฒิในขณะนั้น</t>
  </si>
  <si>
    <t>ข้อมูล ณ วันที่</t>
  </si>
  <si>
    <t>(วัน)</t>
  </si>
  <si>
    <t>ตกเบิก</t>
  </si>
  <si>
    <t>จัดทำโดย นายวุฒิวิชญ์  ราชมณี</t>
  </si>
  <si>
    <t>นักทรัพยากรบุคคล</t>
  </si>
  <si>
    <t>โทร. 098 - 880 - 2345</t>
  </si>
  <si>
    <t>Facebook Fan Page : วุฒิวิชญ์ ราชมณี</t>
  </si>
  <si>
    <t>ตารางคำนวณปรับเงินเดือนครูนี้ เป็นเพียงตัวอย่างเท่านั้น เพื่อช่วยให้การปฏิบัติงานสะดวกขึ้น</t>
  </si>
  <si>
    <t>ผู้ใช้จะต้องตรวจสอบข้อมูล และการนำไปใช้ ผู้จัดทำไม่รับผิดชอบทุกกรณีปัญหาที่เกิดจากการนำตารางคำนวณไปปรับใช้</t>
  </si>
  <si>
    <t>หากท่านมีข้อสงสัยต้องการสอบถาม ติดต่อได้ตามเบอร์โทรศัพท์ และ Facebook Fan Page ข้างต้น</t>
  </si>
  <si>
    <t>ขอบคุณครับ</t>
  </si>
  <si>
    <t>สูตรคำนวณห้ามแก้ไข</t>
  </si>
  <si>
    <t>(...............................................)</t>
  </si>
  <si>
    <t>ปรับแล้วไม่เกิน</t>
  </si>
  <si>
    <t>วุฒิ/สาขา/สถานศึกษา (วันที่ 1 พ.ค. 2567)</t>
  </si>
  <si>
    <t>เงินเดือน (ปัจจุบัน)</t>
  </si>
  <si>
    <t>รวม</t>
  </si>
  <si>
    <t>เดือนที่ออกคำสั่ง</t>
  </si>
  <si>
    <t>สิงหาคม</t>
  </si>
  <si>
    <t>ขั้นต่ำที่กรอกได้</t>
  </si>
  <si>
    <t>ขั้นสูงที่กรอกได้</t>
  </si>
  <si>
    <t>ครูผู้ช่วย</t>
  </si>
  <si>
    <t>คศ.1</t>
  </si>
  <si>
    <t>คศ.2</t>
  </si>
  <si>
    <t>คศ.3</t>
  </si>
  <si>
    <t>คศ.4</t>
  </si>
  <si>
    <t>คศ.5</t>
  </si>
  <si>
    <t>ลำดับที่</t>
  </si>
  <si>
    <t>คุณวุฒิ</t>
  </si>
  <si>
    <t>เงินเดือนขั้นต่ำ</t>
  </si>
  <si>
    <t>เงินเดือนขั้นสูง</t>
  </si>
  <si>
    <t>จำนวนปรับได้</t>
  </si>
  <si>
    <t>ปริญญาตรี หลักสูตร 4 ปี</t>
  </si>
  <si>
    <t>ปริญญาตรี หลักสูตร 5 ปี</t>
  </si>
  <si>
    <t>ประกาศนียบัตรบัณฑิตที่มีหลักสูตร</t>
  </si>
  <si>
    <t>การศึกษาไม่น้อยกว่า 1 ปี ต่อจากวุฒิ</t>
  </si>
  <si>
    <t>ปริญญาตรีหลักสูตร 4 ปี</t>
  </si>
  <si>
    <t>ปริญญาตรี หลักสูตร 6 ปี</t>
  </si>
  <si>
    <t>ปริญญาโททั่วไป</t>
  </si>
  <si>
    <t>ปริญญาโทที่มีหลักสูตรกำหนดเวลา</t>
  </si>
  <si>
    <t>ไม่น้อยกว่า 2 ปี ต่อจากวุฒิปริญญาตรี</t>
  </si>
  <si>
    <t>ที่มีหลักสูตรกำหนดเวลาศึกษา</t>
  </si>
  <si>
    <t>ไม่น้อยกว่า 5 ปี</t>
  </si>
  <si>
    <t>ปริญญาเอก</t>
  </si>
  <si>
    <t>(1) ปริญญาตรี หลักสูตร 4 ปี</t>
  </si>
  <si>
    <t>(2) ปริญญาตรี หลักสูตร 5 ปี</t>
  </si>
  <si>
    <t>(3) ประกาศนียบัตรบัณฑิตที่มีหลักสูตรการศึกษาไม่น้อยกว่า 1 ปี ต่อจากวุฒิปริญญาตรีหลักสูตร 4 ปี</t>
  </si>
  <si>
    <t>(4) ปริญญาตรี หลักสูตร 6 ปี</t>
  </si>
  <si>
    <t>(5) ปริญญาโททั่วไป</t>
  </si>
  <si>
    <t>(6) ปริญญาโทที่มีหลักสูตรกำหนดเวลาไม่น้อยกว่า 2 ปี ต่อจากวุฒิปริญญาตรีที่มีหลักสูตรกำหนดเวลาศึกษาไม่น้อยกว่า 5 ปี</t>
  </si>
  <si>
    <t>(7) ปริญญาเอก</t>
  </si>
  <si>
    <t>วิทยะฐานะ</t>
  </si>
  <si>
    <t>ไม่มี</t>
  </si>
  <si>
    <t>ชก.</t>
  </si>
  <si>
    <t>ชพ.</t>
  </si>
  <si>
    <t>ชช.</t>
  </si>
  <si>
    <t>ชชพ.</t>
  </si>
  <si>
    <t>ศึกษานิเทศก์</t>
  </si>
  <si>
    <t>ครู</t>
  </si>
  <si>
    <t>รองผู้อำนวยการ</t>
  </si>
  <si>
    <t>ผู้อำนวยการ</t>
  </si>
  <si>
    <t>รหัส</t>
  </si>
  <si>
    <t>ช่วงเงินเดือน</t>
  </si>
  <si>
    <t>ขั้นสูง</t>
  </si>
  <si>
    <t>อัตราชดเชย</t>
  </si>
  <si>
    <t>เพดานสูงสุด</t>
  </si>
  <si>
    <t>ช่วงเงิน</t>
  </si>
  <si>
    <t>เงินรวมเงินชดเชย</t>
  </si>
  <si>
    <t>เงินปรับจริง</t>
  </si>
  <si>
    <t>ประเภทคุณวุฒิ</t>
  </si>
  <si>
    <t>แนบท้ายคำสั่ง.......(อปท.)...  ที่ ......../2567  ลงวันที่ ................................ พ.ศ. 2567</t>
  </si>
  <si>
    <t>บัญชีรายละเอียด การให้พนักงานครูและบุคลากรทางการศึกษาเทศบาล ที่บรรจุและแต่งตั้งก่อน 1 พฤษภาคม 2567 ได้รับเงินเดือนเพิ่มขึ้นตามคุณวุฒิ</t>
  </si>
  <si>
    <t>ตำแหน่งและวิทยะฐานะ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</si>
</sst>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;[Red]#,##0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indexed="8"/>
      <name val="Tahoma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u/>
      <sz val="16"/>
      <name val="TH SarabunIT๙"/>
      <family val="2"/>
    </font>
    <font>
      <sz val="16"/>
      <color theme="1"/>
      <name val="TH Niramit AS"/>
      <family val="2"/>
      <charset val="222"/>
    </font>
    <font>
      <sz val="14"/>
      <color theme="1"/>
      <name val="TH SarabunIT๙"/>
      <family val="2"/>
    </font>
    <font>
      <b/>
      <sz val="14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1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0"/>
      <name val="TH SarabunIT๙"/>
      <family val="2"/>
    </font>
    <font>
      <sz val="16"/>
      <color rgb="FFFF000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4" borderId="0" applyNumberFormat="0" applyBorder="0" applyAlignment="0" applyProtection="0"/>
    <xf numFmtId="0" fontId="7" fillId="0" borderId="0"/>
  </cellStyleXfs>
  <cellXfs count="127">
    <xf numFmtId="0" fontId="0" fillId="0" borderId="0" xfId="0"/>
    <xf numFmtId="0" fontId="10" fillId="0" borderId="0" xfId="0" applyFont="1"/>
    <xf numFmtId="15" fontId="4" fillId="0" borderId="14" xfId="0" applyNumberFormat="1" applyFont="1" applyBorder="1" applyAlignment="1" applyProtection="1">
      <alignment horizontal="center" vertical="top"/>
      <protection locked="0"/>
    </xf>
    <xf numFmtId="0" fontId="6" fillId="0" borderId="15" xfId="2" applyFont="1" applyBorder="1" applyAlignment="1" applyProtection="1">
      <alignment horizontal="left" vertical="top" wrapText="1" shrinkToFit="1"/>
      <protection locked="0"/>
    </xf>
    <xf numFmtId="188" fontId="5" fillId="5" borderId="15" xfId="3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4" fillId="0" borderId="3" xfId="2" applyFont="1" applyBorder="1" applyAlignment="1" applyProtection="1">
      <alignment vertical="center" wrapText="1"/>
      <protection locked="0"/>
    </xf>
    <xf numFmtId="0" fontId="4" fillId="0" borderId="4" xfId="2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9" xfId="2" applyFont="1" applyBorder="1" applyAlignment="1" applyProtection="1">
      <alignment horizontal="center" vertical="top" wrapText="1"/>
      <protection locked="0"/>
    </xf>
    <xf numFmtId="187" fontId="4" fillId="0" borderId="9" xfId="1" applyNumberFormat="1" applyFont="1" applyFill="1" applyBorder="1" applyAlignment="1" applyProtection="1">
      <alignment horizontal="center" vertical="top" wrapText="1"/>
      <protection locked="0"/>
    </xf>
    <xf numFmtId="1" fontId="4" fillId="0" borderId="14" xfId="2" applyNumberFormat="1" applyFont="1" applyBorder="1" applyAlignment="1" applyProtection="1">
      <alignment horizontal="center" vertical="top" wrapText="1"/>
      <protection locked="0"/>
    </xf>
    <xf numFmtId="0" fontId="4" fillId="0" borderId="14" xfId="2" applyFont="1" applyBorder="1" applyAlignment="1" applyProtection="1">
      <alignment horizontal="center" vertical="top" wrapText="1"/>
      <protection locked="0"/>
    </xf>
    <xf numFmtId="0" fontId="5" fillId="2" borderId="15" xfId="2" applyFont="1" applyFill="1" applyBorder="1" applyAlignment="1" applyProtection="1">
      <alignment horizontal="center" vertical="top" wrapText="1"/>
      <protection locked="0"/>
    </xf>
    <xf numFmtId="188" fontId="5" fillId="5" borderId="15" xfId="2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188" fontId="2" fillId="0" borderId="0" xfId="0" applyNumberFormat="1" applyFont="1" applyAlignment="1" applyProtection="1">
      <alignment vertical="top"/>
      <protection locked="0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vertical="top"/>
      <protection locked="0"/>
    </xf>
    <xf numFmtId="0" fontId="5" fillId="0" borderId="15" xfId="0" applyFont="1" applyBorder="1" applyAlignment="1" applyProtection="1">
      <alignment horizontal="left" vertical="top" wrapText="1" shrinkToFit="1"/>
      <protection locked="0"/>
    </xf>
    <xf numFmtId="0" fontId="2" fillId="5" borderId="0" xfId="0" applyFont="1" applyFill="1" applyAlignment="1" applyProtection="1">
      <alignment vertical="top"/>
      <protection locked="0"/>
    </xf>
    <xf numFmtId="0" fontId="5" fillId="2" borderId="15" xfId="2" applyFont="1" applyFill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187" fontId="5" fillId="0" borderId="15" xfId="0" applyNumberFormat="1" applyFont="1" applyBorder="1" applyAlignment="1" applyProtection="1">
      <alignment vertical="top" shrinkToFit="1"/>
      <protection locked="0"/>
    </xf>
    <xf numFmtId="0" fontId="10" fillId="5" borderId="0" xfId="0" applyFont="1" applyFill="1" applyAlignment="1" applyProtection="1">
      <alignment vertical="top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187" fontId="5" fillId="2" borderId="0" xfId="1" applyNumberFormat="1" applyFont="1" applyFill="1" applyAlignment="1" applyProtection="1">
      <protection locked="0"/>
    </xf>
    <xf numFmtId="0" fontId="2" fillId="0" borderId="0" xfId="4" applyFont="1" applyAlignment="1" applyProtection="1">
      <alignment horizontal="center"/>
      <protection locked="0"/>
    </xf>
    <xf numFmtId="0" fontId="2" fillId="0" borderId="0" xfId="4" applyFont="1" applyProtection="1">
      <protection locked="0"/>
    </xf>
    <xf numFmtId="0" fontId="2" fillId="0" borderId="0" xfId="4" applyFont="1" applyAlignment="1" applyProtection="1">
      <alignment horizontal="left" vertical="top"/>
      <protection locked="0"/>
    </xf>
    <xf numFmtId="0" fontId="2" fillId="0" borderId="0" xfId="4" applyFont="1" applyAlignment="1" applyProtection="1">
      <alignment horizontal="right"/>
      <protection locked="0"/>
    </xf>
    <xf numFmtId="0" fontId="2" fillId="3" borderId="0" xfId="4" applyFont="1" applyFill="1" applyAlignment="1" applyProtection="1">
      <alignment horizontal="center"/>
      <protection locked="0"/>
    </xf>
    <xf numFmtId="0" fontId="10" fillId="0" borderId="0" xfId="4" applyFont="1" applyProtection="1">
      <protection locked="0"/>
    </xf>
    <xf numFmtId="0" fontId="2" fillId="0" borderId="0" xfId="4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43" fontId="5" fillId="0" borderId="0" xfId="1" applyFont="1" applyProtection="1">
      <protection locked="0"/>
    </xf>
    <xf numFmtId="188" fontId="5" fillId="2" borderId="0" xfId="2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horizontal="left" vertical="top" wrapText="1"/>
      <protection locked="0"/>
    </xf>
    <xf numFmtId="1" fontId="5" fillId="2" borderId="0" xfId="2" applyNumberFormat="1" applyFont="1" applyFill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horizontal="left" vertical="center"/>
      <protection locked="0"/>
    </xf>
    <xf numFmtId="43" fontId="5" fillId="2" borderId="0" xfId="1" applyFont="1" applyFill="1" applyAlignment="1" applyProtection="1">
      <alignment horizontal="center" vertical="center"/>
      <protection locked="0"/>
    </xf>
    <xf numFmtId="188" fontId="4" fillId="2" borderId="0" xfId="2" applyNumberFormat="1" applyFont="1" applyFill="1" applyAlignment="1" applyProtection="1">
      <alignment horizontal="center" vertical="center"/>
      <protection locked="0"/>
    </xf>
    <xf numFmtId="2" fontId="5" fillId="2" borderId="0" xfId="2" applyNumberFormat="1" applyFont="1" applyFill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"/>
      <protection locked="0"/>
    </xf>
    <xf numFmtId="0" fontId="8" fillId="0" borderId="0" xfId="4" applyFont="1" applyProtection="1">
      <protection locked="0"/>
    </xf>
    <xf numFmtId="0" fontId="13" fillId="0" borderId="0" xfId="4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87" fontId="5" fillId="5" borderId="15" xfId="1" applyNumberFormat="1" applyFont="1" applyFill="1" applyBorder="1" applyAlignment="1" applyProtection="1">
      <alignment horizontal="left" vertical="top" shrinkToFit="1"/>
      <protection locked="0"/>
    </xf>
    <xf numFmtId="0" fontId="2" fillId="0" borderId="0" xfId="4" applyFont="1" applyAlignment="1" applyProtection="1">
      <alignment horizontal="left" vertical="top" wrapText="1"/>
      <protection locked="0"/>
    </xf>
    <xf numFmtId="0" fontId="4" fillId="0" borderId="15" xfId="2" applyFont="1" applyBorder="1" applyAlignment="1" applyProtection="1">
      <alignment horizontal="left" vertical="top" wrapText="1" shrinkToFit="1"/>
      <protection locked="0"/>
    </xf>
    <xf numFmtId="0" fontId="9" fillId="0" borderId="9" xfId="2" applyFont="1" applyBorder="1" applyAlignment="1" applyProtection="1">
      <alignment horizontal="center" vertical="top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187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center" wrapText="1"/>
      <protection locked="0"/>
    </xf>
    <xf numFmtId="0" fontId="4" fillId="0" borderId="13" xfId="2" applyFont="1" applyBorder="1" applyAlignment="1" applyProtection="1">
      <alignment horizontal="center" vertical="center" wrapText="1"/>
      <protection locked="0"/>
    </xf>
    <xf numFmtId="0" fontId="4" fillId="0" borderId="14" xfId="2" applyFont="1" applyBorder="1" applyAlignment="1" applyProtection="1">
      <alignment horizontal="center" vertical="center" wrapText="1"/>
      <protection locked="0"/>
    </xf>
    <xf numFmtId="0" fontId="9" fillId="0" borderId="14" xfId="2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Protection="1">
      <protection hidden="1"/>
    </xf>
    <xf numFmtId="43" fontId="14" fillId="2" borderId="0" xfId="1" applyFont="1" applyFill="1" applyBorder="1" applyProtection="1">
      <protection hidden="1"/>
    </xf>
    <xf numFmtId="0" fontId="5" fillId="0" borderId="15" xfId="2" applyFont="1" applyBorder="1" applyAlignment="1" applyProtection="1">
      <alignment horizontal="left" vertical="top" wrapText="1" shrinkToFit="1"/>
      <protection locked="0"/>
    </xf>
    <xf numFmtId="0" fontId="4" fillId="0" borderId="15" xfId="2" applyFont="1" applyBorder="1" applyAlignment="1" applyProtection="1">
      <alignment horizontal="center" vertical="top" wrapText="1"/>
      <protection locked="0"/>
    </xf>
    <xf numFmtId="0" fontId="9" fillId="0" borderId="15" xfId="2" applyFont="1" applyBorder="1" applyAlignment="1" applyProtection="1">
      <alignment horizontal="center" vertical="top" wrapText="1"/>
      <protection locked="0"/>
    </xf>
    <xf numFmtId="1" fontId="4" fillId="0" borderId="15" xfId="2" applyNumberFormat="1" applyFont="1" applyBorder="1" applyAlignment="1" applyProtection="1">
      <alignment horizontal="center" vertical="top" wrapText="1"/>
      <protection locked="0"/>
    </xf>
    <xf numFmtId="0" fontId="5" fillId="0" borderId="15" xfId="2" applyFont="1" applyBorder="1" applyAlignment="1" applyProtection="1">
      <alignment horizontal="center" vertical="center" wrapText="1"/>
      <protection locked="0"/>
    </xf>
    <xf numFmtId="0" fontId="5" fillId="0" borderId="15" xfId="2" applyFont="1" applyBorder="1" applyAlignment="1" applyProtection="1">
      <alignment horizontal="center" vertical="center" shrinkToFit="1"/>
      <protection locked="0"/>
    </xf>
    <xf numFmtId="188" fontId="5" fillId="0" borderId="15" xfId="2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87" fontId="5" fillId="0" borderId="15" xfId="1" applyNumberFormat="1" applyFont="1" applyFill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188" fontId="5" fillId="0" borderId="15" xfId="3" applyNumberFormat="1" applyFont="1" applyFill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9" xfId="2" applyFont="1" applyBorder="1" applyAlignment="1" applyProtection="1">
      <alignment horizontal="center" vertical="center" wrapText="1"/>
      <protection locked="0"/>
    </xf>
    <xf numFmtId="0" fontId="4" fillId="0" borderId="14" xfId="2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right" vertical="top"/>
      <protection locked="0"/>
    </xf>
    <xf numFmtId="0" fontId="4" fillId="0" borderId="8" xfId="0" applyFont="1" applyBorder="1" applyAlignment="1" applyProtection="1">
      <alignment horizontal="right" vertical="top"/>
      <protection locked="0"/>
    </xf>
    <xf numFmtId="0" fontId="4" fillId="0" borderId="7" xfId="0" applyFont="1" applyBorder="1" applyAlignment="1" applyProtection="1">
      <alignment horizontal="right" vertical="top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0" fontId="9" fillId="0" borderId="9" xfId="2" applyFont="1" applyBorder="1" applyAlignment="1" applyProtection="1">
      <alignment horizontal="center" vertical="center" wrapText="1"/>
      <protection locked="0"/>
    </xf>
    <xf numFmtId="0" fontId="9" fillId="0" borderId="14" xfId="2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left" vertical="top" wrapText="1" shrinkToFit="1"/>
      <protection locked="0"/>
    </xf>
    <xf numFmtId="0" fontId="6" fillId="0" borderId="7" xfId="2" applyFont="1" applyBorder="1" applyAlignment="1" applyProtection="1">
      <alignment horizontal="left" vertical="top" wrapText="1" shrinkToFit="1"/>
      <protection locked="0"/>
    </xf>
    <xf numFmtId="0" fontId="2" fillId="0" borderId="0" xfId="4" applyFont="1" applyAlignment="1" applyProtection="1">
      <alignment horizontal="center"/>
      <protection locked="0"/>
    </xf>
    <xf numFmtId="0" fontId="8" fillId="0" borderId="0" xfId="4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horizontal="center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9" xfId="2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1" fontId="4" fillId="0" borderId="3" xfId="2" applyNumberFormat="1" applyFont="1" applyBorder="1" applyAlignment="1" applyProtection="1">
      <alignment horizontal="center" vertical="center" wrapText="1"/>
      <protection locked="0"/>
    </xf>
    <xf numFmtId="1" fontId="4" fillId="0" borderId="5" xfId="2" applyNumberFormat="1" applyFont="1" applyBorder="1" applyAlignment="1" applyProtection="1">
      <alignment horizontal="center" vertical="center" wrapText="1"/>
      <protection locked="0"/>
    </xf>
    <xf numFmtId="1" fontId="4" fillId="0" borderId="4" xfId="2" applyNumberFormat="1" applyFont="1" applyBorder="1" applyAlignment="1" applyProtection="1">
      <alignment horizontal="center" vertical="center" wrapText="1"/>
      <protection locked="0"/>
    </xf>
    <xf numFmtId="187" fontId="4" fillId="0" borderId="6" xfId="1" applyNumberFormat="1" applyFont="1" applyFill="1" applyBorder="1" applyAlignment="1" applyProtection="1">
      <alignment horizontal="center" wrapText="1"/>
      <protection locked="0"/>
    </xf>
    <xf numFmtId="187" fontId="4" fillId="0" borderId="7" xfId="1" applyNumberFormat="1" applyFont="1" applyFill="1" applyBorder="1" applyAlignment="1" applyProtection="1">
      <alignment horizontal="center" wrapText="1"/>
      <protection locked="0"/>
    </xf>
    <xf numFmtId="187" fontId="4" fillId="0" borderId="8" xfId="1" applyNumberFormat="1" applyFont="1" applyFill="1" applyBorder="1" applyAlignment="1" applyProtection="1">
      <alignment horizontal="center" wrapText="1"/>
      <protection locked="0"/>
    </xf>
    <xf numFmtId="187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87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1" xfId="2" applyFont="1" applyBorder="1" applyAlignment="1" applyProtection="1">
      <alignment horizontal="center" vertical="center" wrapText="1"/>
      <protection locked="0"/>
    </xf>
    <xf numFmtId="0" fontId="4" fillId="0" borderId="12" xfId="2" applyFont="1" applyBorder="1" applyAlignment="1" applyProtection="1">
      <alignment horizontal="center" vertical="top" wrapText="1"/>
      <protection locked="0"/>
    </xf>
    <xf numFmtId="0" fontId="4" fillId="0" borderId="1" xfId="2" applyFont="1" applyBorder="1" applyAlignment="1" applyProtection="1">
      <alignment horizontal="center" vertical="top" wrapText="1"/>
      <protection locked="0"/>
    </xf>
    <xf numFmtId="0" fontId="4" fillId="0" borderId="13" xfId="2" applyFont="1" applyBorder="1" applyAlignment="1" applyProtection="1">
      <alignment horizontal="center" vertical="top" wrapText="1"/>
      <protection locked="0"/>
    </xf>
    <xf numFmtId="0" fontId="4" fillId="0" borderId="12" xfId="2" applyFont="1" applyBorder="1" applyAlignment="1" applyProtection="1">
      <alignment horizontal="center" vertical="center" wrapText="1"/>
      <protection locked="0"/>
    </xf>
    <xf numFmtId="0" fontId="4" fillId="0" borderId="13" xfId="2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/>
      <protection hidden="1"/>
    </xf>
  </cellXfs>
  <cellStyles count="5">
    <cellStyle name="Comma 2" xfId="3" xr:uid="{6B7783C8-07C8-41F7-8C1F-333581EB227A}"/>
    <cellStyle name="Normal 4" xfId="2" xr:uid="{3C62EA57-6C1C-4091-8B94-A3F4201B3F3A}"/>
    <cellStyle name="จุลภาค" xfId="1" builtinId="3"/>
    <cellStyle name="ปกติ" xfId="0" builtinId="0"/>
    <cellStyle name="ปกติ 2" xfId="4" xr:uid="{AFE8233C-ECC8-401A-B0A6-3ED035C001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32</xdr:col>
      <xdr:colOff>440769</xdr:colOff>
      <xdr:row>1</xdr:row>
      <xdr:rowOff>76934</xdr:rowOff>
    </xdr:from>
    <xdr:to>
      <xdr:col>38</xdr:col>
      <xdr:colOff>395131</xdr:colOff>
      <xdr:row>8</xdr:row>
      <xdr:rowOff>189586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6BFCDBA-2C66-DBF6-76CD-3364158F742E}"/>
            </a:ext>
          </a:extLst>
        </xdr:cNvPr>
        <xdr:cNvSpPr txBox="1">
          <a:spLocks/>
        </xdr:cNvSpPr>
      </xdr:nvSpPr>
      <xdr:spPr>
        <a:xfrm>
          <a:off x="11976602" y="352101"/>
          <a:ext cx="3923112" cy="1763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พัฒนาโดย </a:t>
          </a:r>
        </a:p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นายวุฒิวิชญ์ ราชมณี</a:t>
          </a:r>
        </a:p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นักทรัพยากรบุคคล</a:t>
          </a:r>
        </a:p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ห้ามแก้ไขสูตรหรือข้อมูลในช่องสีเขียว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และช่องที่มีสูตรเพื่อป้องกันความผิดพลาดของโปรแกรม หากมีความคลาดเคลื่อหรือสงสัย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ติดต่อ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โทร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en-US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098 880 2345</a:t>
          </a:r>
          <a:endParaRPr lang="th-TH" sz="1600" b="1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en-US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Facebook : 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วุฒิวิชญ์ ราชมณี</a:t>
          </a:r>
          <a:endParaRPr lang="en-US" sz="1600" b="1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-PC/Downloads/&#3648;&#3621;&#3639;&#3656;&#3629;&#3609;&#3648;&#3591;&#3636;&#3609;&#3648;&#3604;&#3639;&#3629;&#3609;&#3588;&#3619;&#3641;25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ลื่อนเงินเดือนรอบ1"/>
      <sheetName val="เลื่อนเงินเดือนรอบ2"/>
      <sheetName val="Sheet5"/>
      <sheetName val="Sheet6"/>
      <sheetName val="Sheet7"/>
      <sheetName val="Sheet8"/>
      <sheetName val="Sheet3"/>
      <sheetName val="ห้ามแก้ไ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ครูผู้ช่วย</v>
          </cell>
        </row>
        <row r="3">
          <cell r="B3" t="str">
            <v>คศ.1</v>
          </cell>
        </row>
        <row r="4">
          <cell r="B4" t="str">
            <v>คศ.2</v>
          </cell>
        </row>
        <row r="5">
          <cell r="B5" t="str">
            <v>คศ.3</v>
          </cell>
        </row>
        <row r="6">
          <cell r="B6" t="str">
            <v>คศ.4</v>
          </cell>
        </row>
      </sheetData>
    </sheetDataSet>
  </externalBook>
</externalLink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600" b="1">
            <a:latin typeface="TH SarabunIT๙" panose="020B0500040200020003" pitchFamily="34" charset="-34"/>
            <a:cs typeface="TH SarabunIT๙" panose="020B0500040200020003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4B84-C736-405E-BF1B-C564CA378594}">
  <sheetPr>
    <tabColor rgb="FF00B0F0"/>
  </sheetPr>
  <dimension ref="A1:BJ68"/>
  <sheetViews>
    <sheetView tabSelected="1" view="pageBreakPreview" zoomScale="90" zoomScaleNormal="90" zoomScaleSheetLayoutView="90" workbookViewId="0">
      <selection activeCell="F4" sqref="F4:H4"/>
    </sheetView>
  </sheetViews>
  <sheetFormatPr defaultRowHeight="21.95" customHeight="1"/>
  <cols>
    <col min="1" max="1" width="6.125" style="28" customWidth="1"/>
    <col min="2" max="3" width="10.625" style="28" customWidth="1"/>
    <col min="4" max="4" width="17.9140625" style="29" customWidth="1"/>
    <col min="5" max="5" width="6.1640625" style="29" customWidth="1"/>
    <col min="6" max="6" width="11.625" style="30" customWidth="1"/>
    <col min="7" max="7" width="7.45703125" style="30" customWidth="1"/>
    <col min="8" max="8" width="22.20703125" style="30" customWidth="1"/>
    <col min="9" max="9" width="5.625" style="30" customWidth="1"/>
    <col min="10" max="10" width="10.625" style="31" customWidth="1"/>
    <col min="11" max="11" width="5.625" style="30" customWidth="1"/>
    <col min="12" max="13" width="12.08203125" style="31" customWidth="1"/>
    <col min="14" max="14" width="12.625" style="28" customWidth="1"/>
    <col min="15" max="16" width="8.6640625" style="60" hidden="1" customWidth="1"/>
    <col min="17" max="17" width="8.70703125" style="60" hidden="1" customWidth="1"/>
    <col min="18" max="25" width="6.875" style="60" hidden="1" customWidth="1"/>
    <col min="26" max="28" width="4.83203125" style="60" hidden="1" customWidth="1"/>
    <col min="29" max="29" width="8.70703125" style="61" hidden="1" customWidth="1"/>
    <col min="30" max="32" width="8.70703125" style="60" hidden="1" customWidth="1"/>
    <col min="33" max="16384" width="8.6640625" style="60"/>
  </cols>
  <sheetData>
    <row r="1" spans="1:33" s="5" customFormat="1" ht="21.95" customHeight="1">
      <c r="A1" s="103" t="s">
        <v>90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AC1" s="6"/>
    </row>
    <row r="2" spans="1:33" s="5" customFormat="1" ht="21.95" customHeight="1">
      <c r="A2" s="104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6" t="s">
        <v>30</v>
      </c>
      <c r="AC2" s="6"/>
      <c r="AG2" s="6"/>
    </row>
    <row r="3" spans="1:33" s="10" customFormat="1" ht="21.95" customHeight="1">
      <c r="A3" s="105" t="s">
        <v>0</v>
      </c>
      <c r="B3" s="7"/>
      <c r="C3" s="8"/>
      <c r="D3" s="90" t="s">
        <v>33</v>
      </c>
      <c r="E3" s="96" t="s">
        <v>88</v>
      </c>
      <c r="F3" s="108" t="s">
        <v>91</v>
      </c>
      <c r="G3" s="109"/>
      <c r="H3" s="110"/>
      <c r="I3" s="111" t="s">
        <v>34</v>
      </c>
      <c r="J3" s="112"/>
      <c r="K3" s="111" t="s">
        <v>1</v>
      </c>
      <c r="L3" s="113"/>
      <c r="M3" s="112"/>
      <c r="N3" s="116" t="s">
        <v>21</v>
      </c>
      <c r="O3" s="88" t="s">
        <v>36</v>
      </c>
      <c r="P3" s="89" t="s">
        <v>36</v>
      </c>
      <c r="Q3" s="9" t="s">
        <v>30</v>
      </c>
      <c r="AC3" s="9"/>
    </row>
    <row r="4" spans="1:33" s="10" customFormat="1" ht="21.95" customHeight="1">
      <c r="A4" s="106"/>
      <c r="B4" s="119" t="s">
        <v>3</v>
      </c>
      <c r="C4" s="120"/>
      <c r="D4" s="91"/>
      <c r="E4" s="97"/>
      <c r="F4" s="121" t="s">
        <v>4</v>
      </c>
      <c r="G4" s="122"/>
      <c r="H4" s="123"/>
      <c r="I4" s="11" t="s">
        <v>5</v>
      </c>
      <c r="J4" s="114" t="s">
        <v>6</v>
      </c>
      <c r="K4" s="11" t="s">
        <v>5</v>
      </c>
      <c r="L4" s="12" t="s">
        <v>2</v>
      </c>
      <c r="M4" s="114" t="s">
        <v>6</v>
      </c>
      <c r="N4" s="117"/>
      <c r="O4" s="88"/>
      <c r="P4" s="89"/>
      <c r="AC4" s="9"/>
    </row>
    <row r="5" spans="1:33" s="10" customFormat="1" ht="21.95" customHeight="1">
      <c r="A5" s="107"/>
      <c r="B5" s="124"/>
      <c r="C5" s="125"/>
      <c r="D5" s="92"/>
      <c r="E5" s="98"/>
      <c r="F5" s="76" t="s">
        <v>7</v>
      </c>
      <c r="G5" s="77" t="s">
        <v>8</v>
      </c>
      <c r="H5" s="78" t="s">
        <v>9</v>
      </c>
      <c r="I5" s="14" t="s">
        <v>10</v>
      </c>
      <c r="J5" s="115"/>
      <c r="K5" s="14" t="s">
        <v>10</v>
      </c>
      <c r="L5" s="2" t="s">
        <v>11</v>
      </c>
      <c r="M5" s="115"/>
      <c r="N5" s="118"/>
      <c r="O5" s="88"/>
      <c r="P5" s="89"/>
      <c r="Q5" s="10" t="s">
        <v>47</v>
      </c>
      <c r="R5" s="87" t="s">
        <v>81</v>
      </c>
      <c r="S5" s="87"/>
      <c r="T5" s="87"/>
      <c r="U5" s="87"/>
      <c r="V5" s="87"/>
      <c r="W5" s="87"/>
      <c r="X5" s="87"/>
      <c r="Y5" s="87"/>
      <c r="Z5" s="87"/>
      <c r="AA5" s="87"/>
      <c r="AC5" s="9" t="s">
        <v>85</v>
      </c>
      <c r="AD5" s="10" t="s">
        <v>83</v>
      </c>
      <c r="AE5" s="10" t="s">
        <v>86</v>
      </c>
      <c r="AF5" s="10" t="s">
        <v>87</v>
      </c>
    </row>
    <row r="6" spans="1:33" s="17" customFormat="1" ht="20.75" hidden="1">
      <c r="A6" s="66"/>
      <c r="B6" s="69"/>
      <c r="C6" s="70"/>
      <c r="D6" s="71"/>
      <c r="E6" s="72"/>
      <c r="F6" s="11"/>
      <c r="G6" s="65"/>
      <c r="H6" s="13"/>
      <c r="I6" s="14"/>
      <c r="J6" s="67"/>
      <c r="K6" s="14"/>
      <c r="L6" s="2"/>
      <c r="M6" s="67"/>
      <c r="N6" s="68"/>
      <c r="O6" s="17" t="str">
        <f>J58</f>
        <v>สิงหาคม</v>
      </c>
      <c r="P6" s="17">
        <f>IF(O6="กรกฎาคม",7,IF(O6="สิงหาคม",8,IF(O6="กันยายน",9,0)))</f>
        <v>8</v>
      </c>
      <c r="R6" s="17">
        <v>1</v>
      </c>
      <c r="S6" s="17">
        <v>2</v>
      </c>
      <c r="T6" s="17">
        <v>3</v>
      </c>
      <c r="U6" s="17">
        <v>4</v>
      </c>
      <c r="V6" s="17">
        <v>5</v>
      </c>
      <c r="W6" s="17">
        <v>6</v>
      </c>
      <c r="X6" s="17">
        <v>7</v>
      </c>
      <c r="Y6" s="17">
        <v>8</v>
      </c>
      <c r="Z6" s="17">
        <v>9</v>
      </c>
      <c r="AA6" s="17">
        <v>10</v>
      </c>
      <c r="AB6" s="17">
        <v>11</v>
      </c>
      <c r="AC6" s="18"/>
    </row>
    <row r="7" spans="1:33" s="17" customFormat="1" ht="21.95" customHeight="1">
      <c r="A7" s="15"/>
      <c r="B7" s="99" t="s">
        <v>12</v>
      </c>
      <c r="C7" s="100"/>
      <c r="D7" s="3"/>
      <c r="E7" s="64"/>
      <c r="F7" s="79"/>
      <c r="G7" s="80"/>
      <c r="H7" s="79"/>
      <c r="I7" s="79"/>
      <c r="J7" s="81"/>
      <c r="K7" s="79"/>
      <c r="L7" s="16"/>
      <c r="M7" s="16"/>
      <c r="N7" s="62"/>
      <c r="AC7" s="18"/>
    </row>
    <row r="8" spans="1:33" s="17" customFormat="1" ht="21.95" customHeight="1">
      <c r="A8" s="15"/>
      <c r="B8" s="75"/>
      <c r="C8" s="75"/>
      <c r="D8" s="75"/>
      <c r="E8" s="75"/>
      <c r="F8" s="79"/>
      <c r="G8" s="80"/>
      <c r="H8" s="79"/>
      <c r="I8" s="79"/>
      <c r="J8" s="81"/>
      <c r="K8" s="79"/>
      <c r="L8" s="16" t="e">
        <f>M8-J8</f>
        <v>#N/A</v>
      </c>
      <c r="M8" s="16" t="e">
        <f>AF8</f>
        <v>#N/A</v>
      </c>
      <c r="N8" s="62" t="e">
        <f>($P$6-4)*L8</f>
        <v>#N/A</v>
      </c>
      <c r="Q8" s="17" t="e">
        <f>VLOOKUP('แบบ-ปรับเงินเดือนตามวุฒิ ก.ค.ศ.'!E8,ฐานข้อมูล!I$11:J$17,2)</f>
        <v>#N/A</v>
      </c>
      <c r="R8" s="17" t="e">
        <f>VLOOKUP('แบบ-ปรับเงินเดือนตามวุฒิ ก.ค.ศ.'!Q8,ฐานข้อมูล!L$11:W$17,1+R$6)</f>
        <v>#N/A</v>
      </c>
      <c r="S8" s="17" t="e">
        <f>VLOOKUP('แบบ-ปรับเงินเดือนตามวุฒิ ก.ค.ศ.'!Q8,ฐานข้อมูล!L$11:W$17,1+S$6)</f>
        <v>#N/A</v>
      </c>
      <c r="T8" s="17" t="e">
        <f>VLOOKUP('แบบ-ปรับเงินเดือนตามวุฒิ ก.ค.ศ.'!Q8,ฐานข้อมูล!L$11:W$17,1+T$6)</f>
        <v>#N/A</v>
      </c>
      <c r="U8" s="17" t="e">
        <f>VLOOKUP('แบบ-ปรับเงินเดือนตามวุฒิ ก.ค.ศ.'!Q8,ฐานข้อมูล!L$11:W$17,1+U$6)</f>
        <v>#N/A</v>
      </c>
      <c r="V8" s="17" t="e">
        <f>VLOOKUP('แบบ-ปรับเงินเดือนตามวุฒิ ก.ค.ศ.'!Q8,ฐานข้อมูล!L$11:W$17,1+V$6)</f>
        <v>#N/A</v>
      </c>
      <c r="W8" s="17" t="e">
        <f>VLOOKUP('แบบ-ปรับเงินเดือนตามวุฒิ ก.ค.ศ.'!Q8,ฐานข้อมูล!L$11:W$17,1+W$6)</f>
        <v>#N/A</v>
      </c>
      <c r="X8" s="17" t="e">
        <f>VLOOKUP('แบบ-ปรับเงินเดือนตามวุฒิ ก.ค.ศ.'!Q8,ฐานข้อมูล!L$11:W$17,1+X$6)</f>
        <v>#N/A</v>
      </c>
      <c r="Y8" s="17" t="e">
        <f>VLOOKUP('แบบ-ปรับเงินเดือนตามวุฒิ ก.ค.ศ.'!Q8,ฐานข้อมูล!L$11:W$17,1+Y$6)</f>
        <v>#N/A</v>
      </c>
      <c r="Z8" s="17" t="e">
        <f>VLOOKUP('แบบ-ปรับเงินเดือนตามวุฒิ ก.ค.ศ.'!Q8,ฐานข้อมูล!L$11:W$17,1+Z$6)</f>
        <v>#N/A</v>
      </c>
      <c r="AA8" s="17" t="e">
        <f>VLOOKUP('แบบ-ปรับเงินเดือนตามวุฒิ ก.ค.ศ.'!Q8,ฐานข้อมูล!L$11:W$17,1+AA$6)</f>
        <v>#N/A</v>
      </c>
      <c r="AB8" s="17" t="e">
        <f>VLOOKUP('แบบ-ปรับเงินเดือนตามวุฒิ ก.ค.ศ.'!Q8,ฐานข้อมูล!L$11:W$17,1+AB$6)</f>
        <v>#N/A</v>
      </c>
      <c r="AC8" s="18" t="e">
        <f>IF(J8&lt;=R8,1,IF(J8&lt;=S8,2,IF(J8&lt;=T8,3,IF(J8&lt;=U8,4,IF(J8&lt;=V8,5,IF(J8&lt;=W8,6,IF(J8&lt;=X8,7,IF(J8&lt;=Y8,8,IF(J8&lt;=Z8,9,IF(J8&lt;=AA8,10,IF(J8&lt;=AB8,11,0)))))))))))</f>
        <v>#N/A</v>
      </c>
      <c r="AD8" s="17" t="e">
        <f>IF(AC8=0,0,VLOOKUP('แบบ-ปรับเงินเดือนตามวุฒิ ก.ค.ศ.'!Q8,ฐานข้อมูล!L$21:W$27,1+'แบบ-ปรับเงินเดือนตามวุฒิ ก.ค.ศ.'!AC8))</f>
        <v>#N/A</v>
      </c>
      <c r="AE8" s="19" t="e">
        <f>J8+AD8</f>
        <v>#N/A</v>
      </c>
      <c r="AF8" s="17" t="e">
        <f>IF(AD8=0,J8,IF(AE8&gt;=VLOOKUP(Q8,ฐานข้อมูล!L$31:V$37,'แบบ-ปรับเงินเดือนตามวุฒิ ก.ค.ศ.'!AC8+1),VLOOKUP(Q8,ฐานข้อมูล!L$31:V$37,'แบบ-ปรับเงินเดือนตามวุฒิ ก.ค.ศ.'!AC8+1),'แบบ-ปรับเงินเดือนตามวุฒิ ก.ค.ศ.'!AE8))</f>
        <v>#N/A</v>
      </c>
    </row>
    <row r="9" spans="1:33" s="17" customFormat="1" ht="21.95" customHeight="1">
      <c r="A9" s="15"/>
      <c r="B9" s="75"/>
      <c r="C9" s="75"/>
      <c r="D9" s="75"/>
      <c r="E9" s="75"/>
      <c r="F9" s="79"/>
      <c r="G9" s="80"/>
      <c r="H9" s="79"/>
      <c r="I9" s="79"/>
      <c r="J9" s="81"/>
      <c r="K9" s="79"/>
      <c r="L9" s="16" t="e">
        <f>M9-J9</f>
        <v>#N/A</v>
      </c>
      <c r="M9" s="16" t="e">
        <f>AF9</f>
        <v>#N/A</v>
      </c>
      <c r="N9" s="62" t="e">
        <f>($P$6-4)*L9</f>
        <v>#N/A</v>
      </c>
      <c r="Q9" s="17" t="e">
        <f>VLOOKUP('แบบ-ปรับเงินเดือนตามวุฒิ ก.ค.ศ.'!E9,ฐานข้อมูล!I$11:J$17,2)</f>
        <v>#N/A</v>
      </c>
      <c r="R9" s="17" t="e">
        <f>VLOOKUP('แบบ-ปรับเงินเดือนตามวุฒิ ก.ค.ศ.'!Q9,ฐานข้อมูล!L$11:W$17,1+R$6)</f>
        <v>#N/A</v>
      </c>
      <c r="S9" s="17" t="e">
        <f>VLOOKUP('แบบ-ปรับเงินเดือนตามวุฒิ ก.ค.ศ.'!Q9,ฐานข้อมูล!L$11:W$17,1+S$6)</f>
        <v>#N/A</v>
      </c>
      <c r="T9" s="17" t="e">
        <f>VLOOKUP('แบบ-ปรับเงินเดือนตามวุฒิ ก.ค.ศ.'!Q9,ฐานข้อมูล!L$11:W$17,1+T$6)</f>
        <v>#N/A</v>
      </c>
      <c r="U9" s="17" t="e">
        <f>VLOOKUP('แบบ-ปรับเงินเดือนตามวุฒิ ก.ค.ศ.'!Q9,ฐานข้อมูล!L$11:W$17,1+U$6)</f>
        <v>#N/A</v>
      </c>
      <c r="V9" s="17" t="e">
        <f>VLOOKUP('แบบ-ปรับเงินเดือนตามวุฒิ ก.ค.ศ.'!Q9,ฐานข้อมูล!L$11:W$17,1+V$6)</f>
        <v>#N/A</v>
      </c>
      <c r="W9" s="17" t="e">
        <f>VLOOKUP('แบบ-ปรับเงินเดือนตามวุฒิ ก.ค.ศ.'!Q9,ฐานข้อมูล!L$11:W$17,1+W$6)</f>
        <v>#N/A</v>
      </c>
      <c r="X9" s="17" t="e">
        <f>VLOOKUP('แบบ-ปรับเงินเดือนตามวุฒิ ก.ค.ศ.'!Q9,ฐานข้อมูล!L$11:W$17,1+X$6)</f>
        <v>#N/A</v>
      </c>
      <c r="Y9" s="17" t="e">
        <f>VLOOKUP('แบบ-ปรับเงินเดือนตามวุฒิ ก.ค.ศ.'!Q9,ฐานข้อมูล!L$11:W$17,1+Y$6)</f>
        <v>#N/A</v>
      </c>
      <c r="Z9" s="17" t="e">
        <f>VLOOKUP('แบบ-ปรับเงินเดือนตามวุฒิ ก.ค.ศ.'!Q9,ฐานข้อมูล!L$11:W$17,1+Z$6)</f>
        <v>#N/A</v>
      </c>
      <c r="AA9" s="17" t="e">
        <f>VLOOKUP('แบบ-ปรับเงินเดือนตามวุฒิ ก.ค.ศ.'!Q9,ฐานข้อมูล!L$11:W$17,1+AA$6)</f>
        <v>#N/A</v>
      </c>
      <c r="AB9" s="17" t="e">
        <f>VLOOKUP('แบบ-ปรับเงินเดือนตามวุฒิ ก.ค.ศ.'!Q9,ฐานข้อมูล!L$11:W$17,1+AB$6)</f>
        <v>#N/A</v>
      </c>
      <c r="AC9" s="18" t="e">
        <f>IF(J9&lt;=R9,1,IF(J9&lt;=S9,2,IF(J9&lt;=T9,3,IF(J9&lt;=U9,4,IF(J9&lt;=V9,5,IF(J9&lt;=W9,6,IF(J9&lt;=X9,7,IF(J9&lt;=Y9,8,IF(J9&lt;=Z9,9,IF(J9&lt;=AA9,10,IF(J9&lt;=AB9,11,0)))))))))))</f>
        <v>#N/A</v>
      </c>
      <c r="AD9" s="17" t="e">
        <f>IF(AC9=0,0,VLOOKUP('แบบ-ปรับเงินเดือนตามวุฒิ ก.ค.ศ.'!Q9,ฐานข้อมูล!L$21:W$27,1+'แบบ-ปรับเงินเดือนตามวุฒิ ก.ค.ศ.'!AC9))</f>
        <v>#N/A</v>
      </c>
      <c r="AE9" s="19" t="e">
        <f t="shared" ref="AE9:AE12" si="0">J9+AD9</f>
        <v>#N/A</v>
      </c>
      <c r="AF9" s="17" t="e">
        <f>IF(AD9=0,J9,IF(AE9&gt;=VLOOKUP(Q9,ฐานข้อมูล!L$31:V$37,'แบบ-ปรับเงินเดือนตามวุฒิ ก.ค.ศ.'!AC9+1),VLOOKUP(Q9,ฐานข้อมูล!L$31:V$37,'แบบ-ปรับเงินเดือนตามวุฒิ ก.ค.ศ.'!AC9+1),'แบบ-ปรับเงินเดือนตามวุฒิ ก.ค.ศ.'!AE9))</f>
        <v>#N/A</v>
      </c>
    </row>
    <row r="10" spans="1:33" s="17" customFormat="1" ht="21.95" customHeight="1">
      <c r="A10" s="15"/>
      <c r="B10" s="75"/>
      <c r="C10" s="75"/>
      <c r="D10" s="75"/>
      <c r="E10" s="75"/>
      <c r="F10" s="79"/>
      <c r="G10" s="80"/>
      <c r="H10" s="79"/>
      <c r="I10" s="79"/>
      <c r="J10" s="81"/>
      <c r="K10" s="79"/>
      <c r="L10" s="16" t="e">
        <f t="shared" ref="L10:L55" si="1">M10-J10</f>
        <v>#N/A</v>
      </c>
      <c r="M10" s="16" t="e">
        <f t="shared" ref="M10:M55" si="2">AF10</f>
        <v>#N/A</v>
      </c>
      <c r="N10" s="62" t="e">
        <f>($P$6-4)*L10</f>
        <v>#N/A</v>
      </c>
      <c r="Q10" s="17" t="e">
        <f>VLOOKUP('แบบ-ปรับเงินเดือนตามวุฒิ ก.ค.ศ.'!E10,ฐานข้อมูล!I$11:J$17,2)</f>
        <v>#N/A</v>
      </c>
      <c r="R10" s="17" t="e">
        <f>VLOOKUP('แบบ-ปรับเงินเดือนตามวุฒิ ก.ค.ศ.'!Q10,ฐานข้อมูล!L$11:W$17,1+R$6)</f>
        <v>#N/A</v>
      </c>
      <c r="S10" s="17" t="e">
        <f>VLOOKUP('แบบ-ปรับเงินเดือนตามวุฒิ ก.ค.ศ.'!Q10,ฐานข้อมูล!L$11:W$17,1+S$6)</f>
        <v>#N/A</v>
      </c>
      <c r="T10" s="17" t="e">
        <f>VLOOKUP('แบบ-ปรับเงินเดือนตามวุฒิ ก.ค.ศ.'!Q10,ฐานข้อมูล!L$11:W$17,1+T$6)</f>
        <v>#N/A</v>
      </c>
      <c r="U10" s="17" t="e">
        <f>VLOOKUP('แบบ-ปรับเงินเดือนตามวุฒิ ก.ค.ศ.'!Q10,ฐานข้อมูล!L$11:W$17,1+U$6)</f>
        <v>#N/A</v>
      </c>
      <c r="V10" s="17" t="e">
        <f>VLOOKUP('แบบ-ปรับเงินเดือนตามวุฒิ ก.ค.ศ.'!Q10,ฐานข้อมูล!L$11:W$17,1+V$6)</f>
        <v>#N/A</v>
      </c>
      <c r="W10" s="17" t="e">
        <f>VLOOKUP('แบบ-ปรับเงินเดือนตามวุฒิ ก.ค.ศ.'!Q10,ฐานข้อมูล!L$11:W$17,1+W$6)</f>
        <v>#N/A</v>
      </c>
      <c r="X10" s="17" t="e">
        <f>VLOOKUP('แบบ-ปรับเงินเดือนตามวุฒิ ก.ค.ศ.'!Q10,ฐานข้อมูล!L$11:W$17,1+X$6)</f>
        <v>#N/A</v>
      </c>
      <c r="Y10" s="17" t="e">
        <f>VLOOKUP('แบบ-ปรับเงินเดือนตามวุฒิ ก.ค.ศ.'!Q10,ฐานข้อมูล!L$11:W$17,1+Y$6)</f>
        <v>#N/A</v>
      </c>
      <c r="Z10" s="17" t="e">
        <f>VLOOKUP('แบบ-ปรับเงินเดือนตามวุฒิ ก.ค.ศ.'!Q10,ฐานข้อมูล!L$11:W$17,1+Z$6)</f>
        <v>#N/A</v>
      </c>
      <c r="AA10" s="17" t="e">
        <f>VLOOKUP('แบบ-ปรับเงินเดือนตามวุฒิ ก.ค.ศ.'!Q10,ฐานข้อมูล!L$11:W$17,1+AA$6)</f>
        <v>#N/A</v>
      </c>
      <c r="AB10" s="17" t="e">
        <f>VLOOKUP('แบบ-ปรับเงินเดือนตามวุฒิ ก.ค.ศ.'!Q10,ฐานข้อมูล!L$11:W$17,1+AB$6)</f>
        <v>#N/A</v>
      </c>
      <c r="AC10" s="18" t="e">
        <f>IF(J10&lt;=R10,1,IF(J10&lt;=S10,2,IF(J10&lt;=T10,3,IF(J10&lt;=U10,4,IF(J10&lt;=V10,5,IF(J10&lt;=W10,6,IF(J10&lt;=X10,7,IF(J10&lt;=Y10,8,IF(J10&lt;=Z10,9,IF(J10&lt;=AA10,10,IF(J10&lt;=AB10,11,0)))))))))))</f>
        <v>#N/A</v>
      </c>
      <c r="AD10" s="17" t="e">
        <f>IF(AC10=0,0,VLOOKUP('แบบ-ปรับเงินเดือนตามวุฒิ ก.ค.ศ.'!Q10,ฐานข้อมูล!L$21:W$27,1+'แบบ-ปรับเงินเดือนตามวุฒิ ก.ค.ศ.'!AC10))</f>
        <v>#N/A</v>
      </c>
      <c r="AE10" s="19" t="e">
        <f t="shared" si="0"/>
        <v>#N/A</v>
      </c>
      <c r="AF10" s="17" t="e">
        <f>IF(AD10=0,J10,IF(AE10&gt;=VLOOKUP(Q10,ฐานข้อมูล!L$31:V$37,'แบบ-ปรับเงินเดือนตามวุฒิ ก.ค.ศ.'!AC10+1),VLOOKUP(Q10,ฐานข้อมูล!L$31:V$37,'แบบ-ปรับเงินเดือนตามวุฒิ ก.ค.ศ.'!AC10+1),'แบบ-ปรับเงินเดือนตามวุฒิ ก.ค.ศ.'!AE10))</f>
        <v>#N/A</v>
      </c>
    </row>
    <row r="11" spans="1:33" s="23" customFormat="1" ht="21.95" customHeight="1">
      <c r="A11" s="15"/>
      <c r="B11" s="75"/>
      <c r="C11" s="75"/>
      <c r="D11" s="75"/>
      <c r="E11" s="75"/>
      <c r="F11" s="79"/>
      <c r="G11" s="80"/>
      <c r="H11" s="79"/>
      <c r="I11" s="79"/>
      <c r="J11" s="81"/>
      <c r="K11" s="79"/>
      <c r="L11" s="16" t="e">
        <f t="shared" si="1"/>
        <v>#N/A</v>
      </c>
      <c r="M11" s="16" t="e">
        <f t="shared" si="2"/>
        <v>#N/A</v>
      </c>
      <c r="N11" s="62" t="e">
        <f>($P$6-4)*L11</f>
        <v>#N/A</v>
      </c>
      <c r="P11" s="17"/>
      <c r="Q11" s="17" t="e">
        <f>VLOOKUP('แบบ-ปรับเงินเดือนตามวุฒิ ก.ค.ศ.'!E11,ฐานข้อมูล!I$11:J$17,2)</f>
        <v>#N/A</v>
      </c>
      <c r="R11" s="17" t="e">
        <f>VLOOKUP('แบบ-ปรับเงินเดือนตามวุฒิ ก.ค.ศ.'!Q11,ฐานข้อมูล!L$11:W$17,1+R$6)</f>
        <v>#N/A</v>
      </c>
      <c r="S11" s="17" t="e">
        <f>VLOOKUP('แบบ-ปรับเงินเดือนตามวุฒิ ก.ค.ศ.'!Q11,ฐานข้อมูล!L$11:W$17,1+S$6)</f>
        <v>#N/A</v>
      </c>
      <c r="T11" s="17" t="e">
        <f>VLOOKUP('แบบ-ปรับเงินเดือนตามวุฒิ ก.ค.ศ.'!Q11,ฐานข้อมูล!L$11:W$17,1+T$6)</f>
        <v>#N/A</v>
      </c>
      <c r="U11" s="17" t="e">
        <f>VLOOKUP('แบบ-ปรับเงินเดือนตามวุฒิ ก.ค.ศ.'!Q11,ฐานข้อมูล!L$11:W$17,1+U$6)</f>
        <v>#N/A</v>
      </c>
      <c r="V11" s="17" t="e">
        <f>VLOOKUP('แบบ-ปรับเงินเดือนตามวุฒิ ก.ค.ศ.'!Q11,ฐานข้อมูล!L$11:W$17,1+V$6)</f>
        <v>#N/A</v>
      </c>
      <c r="W11" s="17" t="e">
        <f>VLOOKUP('แบบ-ปรับเงินเดือนตามวุฒิ ก.ค.ศ.'!Q11,ฐานข้อมูล!L$11:W$17,1+W$6)</f>
        <v>#N/A</v>
      </c>
      <c r="X11" s="17" t="e">
        <f>VLOOKUP('แบบ-ปรับเงินเดือนตามวุฒิ ก.ค.ศ.'!Q11,ฐานข้อมูล!L$11:W$17,1+X$6)</f>
        <v>#N/A</v>
      </c>
      <c r="Y11" s="17" t="e">
        <f>VLOOKUP('แบบ-ปรับเงินเดือนตามวุฒิ ก.ค.ศ.'!Q11,ฐานข้อมูล!L$11:W$17,1+Y$6)</f>
        <v>#N/A</v>
      </c>
      <c r="Z11" s="17" t="e">
        <f>VLOOKUP('แบบ-ปรับเงินเดือนตามวุฒิ ก.ค.ศ.'!Q11,ฐานข้อมูล!L$11:W$17,1+Z$6)</f>
        <v>#N/A</v>
      </c>
      <c r="AA11" s="17" t="e">
        <f>VLOOKUP('แบบ-ปรับเงินเดือนตามวุฒิ ก.ค.ศ.'!Q11,ฐานข้อมูล!L$11:W$17,1+AA$6)</f>
        <v>#N/A</v>
      </c>
      <c r="AB11" s="17" t="e">
        <f>VLOOKUP('แบบ-ปรับเงินเดือนตามวุฒิ ก.ค.ศ.'!Q11,ฐานข้อมูล!L$11:W$17,1+AB$6)</f>
        <v>#N/A</v>
      </c>
      <c r="AC11" s="18" t="e">
        <f>IF(J11&lt;=R11,1,IF(J11&lt;=S11,2,IF(J11&lt;=T11,3,IF(J11&lt;=U11,4,IF(J11&lt;=V11,5,IF(J11&lt;=W11,6,IF(J11&lt;=X11,7,IF(J11&lt;=Y11,8,IF(J11&lt;=Z11,9,IF(J11&lt;=AA11,10,IF(J11&lt;=AB11,11,0)))))))))))</f>
        <v>#N/A</v>
      </c>
      <c r="AD11" s="17" t="e">
        <f>IF(AC11=0,0,VLOOKUP('แบบ-ปรับเงินเดือนตามวุฒิ ก.ค.ศ.'!Q11,ฐานข้อมูล!L$21:W$27,1+'แบบ-ปรับเงินเดือนตามวุฒิ ก.ค.ศ.'!AC11))</f>
        <v>#N/A</v>
      </c>
      <c r="AE11" s="19" t="e">
        <f t="shared" si="0"/>
        <v>#N/A</v>
      </c>
      <c r="AF11" s="17" t="e">
        <f>IF(AD11=0,J11,IF(AE11&gt;=VLOOKUP(Q11,ฐานข้อมูล!L$31:V$37,'แบบ-ปรับเงินเดือนตามวุฒิ ก.ค.ศ.'!AC11+1),VLOOKUP(Q11,ฐานข้อมูล!L$31:V$37,'แบบ-ปรับเงินเดือนตามวุฒิ ก.ค.ศ.'!AC11+1),'แบบ-ปรับเงินเดือนตามวุฒิ ก.ค.ศ.'!AE11))</f>
        <v>#N/A</v>
      </c>
    </row>
    <row r="12" spans="1:33" s="17" customFormat="1" ht="21.95" customHeight="1">
      <c r="A12" s="20"/>
      <c r="B12" s="21"/>
      <c r="C12" s="21"/>
      <c r="D12" s="22"/>
      <c r="E12" s="22"/>
      <c r="F12" s="79"/>
      <c r="G12" s="82"/>
      <c r="H12" s="82"/>
      <c r="I12" s="82"/>
      <c r="J12" s="83"/>
      <c r="K12" s="82"/>
      <c r="L12" s="16" t="e">
        <f t="shared" si="1"/>
        <v>#N/A</v>
      </c>
      <c r="M12" s="16" t="e">
        <f t="shared" si="2"/>
        <v>#N/A</v>
      </c>
      <c r="N12" s="62" t="e">
        <f>($P$6-4)*L12</f>
        <v>#N/A</v>
      </c>
      <c r="P12" s="23"/>
      <c r="Q12" s="17" t="e">
        <f>VLOOKUP('แบบ-ปรับเงินเดือนตามวุฒิ ก.ค.ศ.'!E12,ฐานข้อมูล!I$11:J$17,2)</f>
        <v>#N/A</v>
      </c>
      <c r="R12" s="17" t="e">
        <f>VLOOKUP('แบบ-ปรับเงินเดือนตามวุฒิ ก.ค.ศ.'!Q12,ฐานข้อมูล!L$11:W$17,1+R$6)</f>
        <v>#N/A</v>
      </c>
      <c r="S12" s="17" t="e">
        <f>VLOOKUP('แบบ-ปรับเงินเดือนตามวุฒิ ก.ค.ศ.'!Q12,ฐานข้อมูล!L$11:W$17,1+S$6)</f>
        <v>#N/A</v>
      </c>
      <c r="T12" s="17" t="e">
        <f>VLOOKUP('แบบ-ปรับเงินเดือนตามวุฒิ ก.ค.ศ.'!Q12,ฐานข้อมูล!L$11:W$17,1+T$6)</f>
        <v>#N/A</v>
      </c>
      <c r="U12" s="17" t="e">
        <f>VLOOKUP('แบบ-ปรับเงินเดือนตามวุฒิ ก.ค.ศ.'!Q12,ฐานข้อมูล!L$11:W$17,1+U$6)</f>
        <v>#N/A</v>
      </c>
      <c r="V12" s="17" t="e">
        <f>VLOOKUP('แบบ-ปรับเงินเดือนตามวุฒิ ก.ค.ศ.'!Q12,ฐานข้อมูล!L$11:W$17,1+V$6)</f>
        <v>#N/A</v>
      </c>
      <c r="W12" s="17" t="e">
        <f>VLOOKUP('แบบ-ปรับเงินเดือนตามวุฒิ ก.ค.ศ.'!Q12,ฐานข้อมูล!L$11:W$17,1+W$6)</f>
        <v>#N/A</v>
      </c>
      <c r="X12" s="17" t="e">
        <f>VLOOKUP('แบบ-ปรับเงินเดือนตามวุฒิ ก.ค.ศ.'!Q12,ฐานข้อมูล!L$11:W$17,1+X$6)</f>
        <v>#N/A</v>
      </c>
      <c r="Y12" s="17" t="e">
        <f>VLOOKUP('แบบ-ปรับเงินเดือนตามวุฒิ ก.ค.ศ.'!Q12,ฐานข้อมูล!L$11:W$17,1+Y$6)</f>
        <v>#N/A</v>
      </c>
      <c r="Z12" s="17" t="e">
        <f>VLOOKUP('แบบ-ปรับเงินเดือนตามวุฒิ ก.ค.ศ.'!Q12,ฐานข้อมูล!L$11:W$17,1+Z$6)</f>
        <v>#N/A</v>
      </c>
      <c r="AA12" s="17" t="e">
        <f>VLOOKUP('แบบ-ปรับเงินเดือนตามวุฒิ ก.ค.ศ.'!Q12,ฐานข้อมูล!L$11:W$17,1+AA$6)</f>
        <v>#N/A</v>
      </c>
      <c r="AB12" s="17" t="e">
        <f>VLOOKUP('แบบ-ปรับเงินเดือนตามวุฒิ ก.ค.ศ.'!Q12,ฐานข้อมูล!L$11:W$17,1+AB$6)</f>
        <v>#N/A</v>
      </c>
      <c r="AC12" s="18" t="e">
        <f>IF(J12&lt;=R12,1,IF(J12&lt;=S12,2,IF(J12&lt;=T12,3,IF(J12&lt;=U12,4,IF(J12&lt;=V12,5,IF(J12&lt;=W12,6,IF(J12&lt;=X12,7,IF(J12&lt;=Y12,8,IF(J12&lt;=Z12,9,IF(J12&lt;=AA12,10,IF(J12&lt;=AB12,11,0)))))))))))</f>
        <v>#N/A</v>
      </c>
      <c r="AD12" s="17" t="e">
        <f>IF(AC12=0,0,VLOOKUP('แบบ-ปรับเงินเดือนตามวุฒิ ก.ค.ศ.'!Q12,ฐานข้อมูล!L$21:W$27,1+'แบบ-ปรับเงินเดือนตามวุฒิ ก.ค.ศ.'!AC12))</f>
        <v>#N/A</v>
      </c>
      <c r="AE12" s="19" t="e">
        <f t="shared" si="0"/>
        <v>#N/A</v>
      </c>
      <c r="AF12" s="17" t="e">
        <f>IF(AD12=0,J12,IF(AE12&gt;=VLOOKUP(Q12,ฐานข้อมูล!L$31:V$37,'แบบ-ปรับเงินเดือนตามวุฒิ ก.ค.ศ.'!AC12+1),VLOOKUP(Q12,ฐานข้อมูล!L$31:V$37,'แบบ-ปรับเงินเดือนตามวุฒิ ก.ค.ศ.'!AC12+1),'แบบ-ปรับเงินเดือนตามวุฒิ ก.ค.ศ.'!AE12))</f>
        <v>#N/A</v>
      </c>
    </row>
    <row r="13" spans="1:33" s="17" customFormat="1" ht="21.95" customHeight="1">
      <c r="A13" s="24"/>
      <c r="B13" s="99" t="s">
        <v>13</v>
      </c>
      <c r="C13" s="100"/>
      <c r="D13" s="25"/>
      <c r="E13" s="25"/>
      <c r="F13" s="84"/>
      <c r="G13" s="82"/>
      <c r="H13" s="84"/>
      <c r="I13" s="80"/>
      <c r="J13" s="85"/>
      <c r="K13" s="80"/>
      <c r="L13" s="4"/>
      <c r="M13" s="4"/>
      <c r="N13" s="62"/>
      <c r="AC13" s="18"/>
    </row>
    <row r="14" spans="1:33" s="17" customFormat="1" ht="21.95" customHeight="1">
      <c r="A14" s="24"/>
      <c r="B14" s="75"/>
      <c r="C14" s="75"/>
      <c r="D14" s="25"/>
      <c r="E14" s="25"/>
      <c r="F14" s="84"/>
      <c r="G14" s="82"/>
      <c r="H14" s="84"/>
      <c r="I14" s="80"/>
      <c r="J14" s="85"/>
      <c r="K14" s="80"/>
      <c r="L14" s="16" t="e">
        <f t="shared" si="1"/>
        <v>#N/A</v>
      </c>
      <c r="M14" s="16" t="e">
        <f t="shared" si="2"/>
        <v>#N/A</v>
      </c>
      <c r="N14" s="62" t="e">
        <f>($P$6-4)*L14</f>
        <v>#N/A</v>
      </c>
      <c r="Q14" s="17" t="e">
        <f>VLOOKUP('แบบ-ปรับเงินเดือนตามวุฒิ ก.ค.ศ.'!E14,ฐานข้อมูล!I$11:J$17,2)</f>
        <v>#N/A</v>
      </c>
      <c r="R14" s="17" t="e">
        <f>VLOOKUP('แบบ-ปรับเงินเดือนตามวุฒิ ก.ค.ศ.'!Q14,ฐานข้อมูล!L$11:W$17,1+R$6)</f>
        <v>#N/A</v>
      </c>
      <c r="S14" s="17" t="e">
        <f>VLOOKUP('แบบ-ปรับเงินเดือนตามวุฒิ ก.ค.ศ.'!Q14,ฐานข้อมูล!L$11:W$17,1+S$6)</f>
        <v>#N/A</v>
      </c>
      <c r="T14" s="17" t="e">
        <f>VLOOKUP('แบบ-ปรับเงินเดือนตามวุฒิ ก.ค.ศ.'!Q14,ฐานข้อมูล!L$11:W$17,1+T$6)</f>
        <v>#N/A</v>
      </c>
      <c r="U14" s="17" t="e">
        <f>VLOOKUP('แบบ-ปรับเงินเดือนตามวุฒิ ก.ค.ศ.'!Q14,ฐานข้อมูล!L$11:W$17,1+U$6)</f>
        <v>#N/A</v>
      </c>
      <c r="V14" s="17" t="e">
        <f>VLOOKUP('แบบ-ปรับเงินเดือนตามวุฒิ ก.ค.ศ.'!Q14,ฐานข้อมูล!L$11:W$17,1+V$6)</f>
        <v>#N/A</v>
      </c>
      <c r="W14" s="17" t="e">
        <f>VLOOKUP('แบบ-ปรับเงินเดือนตามวุฒิ ก.ค.ศ.'!Q14,ฐานข้อมูล!L$11:W$17,1+W$6)</f>
        <v>#N/A</v>
      </c>
      <c r="X14" s="17" t="e">
        <f>VLOOKUP('แบบ-ปรับเงินเดือนตามวุฒิ ก.ค.ศ.'!Q14,ฐานข้อมูล!L$11:W$17,1+X$6)</f>
        <v>#N/A</v>
      </c>
      <c r="Y14" s="17" t="e">
        <f>VLOOKUP('แบบ-ปรับเงินเดือนตามวุฒิ ก.ค.ศ.'!Q14,ฐานข้อมูล!L$11:W$17,1+Y$6)</f>
        <v>#N/A</v>
      </c>
      <c r="Z14" s="17" t="e">
        <f>VLOOKUP('แบบ-ปรับเงินเดือนตามวุฒิ ก.ค.ศ.'!Q14,ฐานข้อมูล!L$11:W$17,1+Z$6)</f>
        <v>#N/A</v>
      </c>
      <c r="AA14" s="17" t="e">
        <f>VLOOKUP('แบบ-ปรับเงินเดือนตามวุฒิ ก.ค.ศ.'!Q14,ฐานข้อมูล!L$11:W$17,1+AA$6)</f>
        <v>#N/A</v>
      </c>
      <c r="AB14" s="17" t="e">
        <f>VLOOKUP('แบบ-ปรับเงินเดือนตามวุฒิ ก.ค.ศ.'!Q14,ฐานข้อมูล!L$11:W$17,1+AB$6)</f>
        <v>#N/A</v>
      </c>
      <c r="AC14" s="18" t="e">
        <f t="shared" ref="AC14:AC55" si="3">IF(J14&lt;=R14,1,IF(J14&lt;=S14,2,IF(J14&lt;=T14,3,IF(J14&lt;=U14,4,IF(J14&lt;=V14,5,IF(J14&lt;=W14,6,IF(J14&lt;=X14,7,IF(J14&lt;=Y14,8,IF(J14&lt;=Z14,9,IF(J14&lt;=AA14,10,IF(J14&lt;=AB14,11,0)))))))))))</f>
        <v>#N/A</v>
      </c>
      <c r="AD14" s="17" t="e">
        <f>IF(AC14=0,0,VLOOKUP('แบบ-ปรับเงินเดือนตามวุฒิ ก.ค.ศ.'!Q14,ฐานข้อมูล!L$21:W$27,1+'แบบ-ปรับเงินเดือนตามวุฒิ ก.ค.ศ.'!AC14))</f>
        <v>#N/A</v>
      </c>
      <c r="AE14" s="19" t="e">
        <f>J14+AD14</f>
        <v>#N/A</v>
      </c>
      <c r="AF14" s="17" t="e">
        <f>IF(AD14=0,J14,IF(AE14&gt;=VLOOKUP(Q14,ฐานข้อมูล!L$31:V$37,'แบบ-ปรับเงินเดือนตามวุฒิ ก.ค.ศ.'!AC14+1),VLOOKUP(Q14,ฐานข้อมูล!L$31:V$37,'แบบ-ปรับเงินเดือนตามวุฒิ ก.ค.ศ.'!AC14+1),'แบบ-ปรับเงินเดือนตามวุฒิ ก.ค.ศ.'!AE14))</f>
        <v>#N/A</v>
      </c>
    </row>
    <row r="15" spans="1:33" s="17" customFormat="1" ht="21.95" customHeight="1">
      <c r="A15" s="24"/>
      <c r="B15" s="75"/>
      <c r="C15" s="75"/>
      <c r="D15" s="25"/>
      <c r="E15" s="25"/>
      <c r="F15" s="84"/>
      <c r="G15" s="82"/>
      <c r="H15" s="84"/>
      <c r="I15" s="80"/>
      <c r="J15" s="85"/>
      <c r="K15" s="80"/>
      <c r="L15" s="16" t="e">
        <f t="shared" si="1"/>
        <v>#N/A</v>
      </c>
      <c r="M15" s="16" t="e">
        <f t="shared" si="2"/>
        <v>#N/A</v>
      </c>
      <c r="N15" s="62" t="e">
        <f t="shared" ref="N15:N55" si="4">($P$6-4)*L15</f>
        <v>#N/A</v>
      </c>
      <c r="Q15" s="17" t="e">
        <f>VLOOKUP('แบบ-ปรับเงินเดือนตามวุฒิ ก.ค.ศ.'!E15,ฐานข้อมูล!I$11:J$17,2)</f>
        <v>#N/A</v>
      </c>
      <c r="R15" s="17" t="e">
        <f>VLOOKUP('แบบ-ปรับเงินเดือนตามวุฒิ ก.ค.ศ.'!Q15,ฐานข้อมูล!L$11:W$17,1+R$6)</f>
        <v>#N/A</v>
      </c>
      <c r="S15" s="17" t="e">
        <f>VLOOKUP('แบบ-ปรับเงินเดือนตามวุฒิ ก.ค.ศ.'!Q15,ฐานข้อมูล!L$11:W$17,1+S$6)</f>
        <v>#N/A</v>
      </c>
      <c r="T15" s="17" t="e">
        <f>VLOOKUP('แบบ-ปรับเงินเดือนตามวุฒิ ก.ค.ศ.'!Q15,ฐานข้อมูล!L$11:W$17,1+T$6)</f>
        <v>#N/A</v>
      </c>
      <c r="U15" s="17" t="e">
        <f>VLOOKUP('แบบ-ปรับเงินเดือนตามวุฒิ ก.ค.ศ.'!Q15,ฐานข้อมูล!L$11:W$17,1+U$6)</f>
        <v>#N/A</v>
      </c>
      <c r="V15" s="17" t="e">
        <f>VLOOKUP('แบบ-ปรับเงินเดือนตามวุฒิ ก.ค.ศ.'!Q15,ฐานข้อมูล!L$11:W$17,1+V$6)</f>
        <v>#N/A</v>
      </c>
      <c r="W15" s="17" t="e">
        <f>VLOOKUP('แบบ-ปรับเงินเดือนตามวุฒิ ก.ค.ศ.'!Q15,ฐานข้อมูล!L$11:W$17,1+W$6)</f>
        <v>#N/A</v>
      </c>
      <c r="X15" s="17" t="e">
        <f>VLOOKUP('แบบ-ปรับเงินเดือนตามวุฒิ ก.ค.ศ.'!Q15,ฐานข้อมูล!L$11:W$17,1+X$6)</f>
        <v>#N/A</v>
      </c>
      <c r="Y15" s="17" t="e">
        <f>VLOOKUP('แบบ-ปรับเงินเดือนตามวุฒิ ก.ค.ศ.'!Q15,ฐานข้อมูล!L$11:W$17,1+Y$6)</f>
        <v>#N/A</v>
      </c>
      <c r="Z15" s="17" t="e">
        <f>VLOOKUP('แบบ-ปรับเงินเดือนตามวุฒิ ก.ค.ศ.'!Q15,ฐานข้อมูล!L$11:W$17,1+Z$6)</f>
        <v>#N/A</v>
      </c>
      <c r="AA15" s="17" t="e">
        <f>VLOOKUP('แบบ-ปรับเงินเดือนตามวุฒิ ก.ค.ศ.'!Q15,ฐานข้อมูล!L$11:W$17,1+AA$6)</f>
        <v>#N/A</v>
      </c>
      <c r="AB15" s="17" t="e">
        <f>VLOOKUP('แบบ-ปรับเงินเดือนตามวุฒิ ก.ค.ศ.'!Q15,ฐานข้อมูล!L$11:W$17,1+AB$6)</f>
        <v>#N/A</v>
      </c>
      <c r="AC15" s="18" t="e">
        <f t="shared" si="3"/>
        <v>#N/A</v>
      </c>
      <c r="AD15" s="17" t="e">
        <f>IF(AC15=0,0,VLOOKUP('แบบ-ปรับเงินเดือนตามวุฒิ ก.ค.ศ.'!Q15,ฐานข้อมูล!L$21:W$27,1+'แบบ-ปรับเงินเดือนตามวุฒิ ก.ค.ศ.'!AC15))</f>
        <v>#N/A</v>
      </c>
      <c r="AE15" s="19" t="e">
        <f t="shared" ref="AE15:AE55" si="5">J15+AD15</f>
        <v>#N/A</v>
      </c>
      <c r="AF15" s="17" t="e">
        <f>IF(AD15=0,J15,IF(AE15&gt;=VLOOKUP(Q15,ฐานข้อมูล!L$31:V$37,'แบบ-ปรับเงินเดือนตามวุฒิ ก.ค.ศ.'!AC15+1),VLOOKUP(Q15,ฐานข้อมูล!L$31:V$37,'แบบ-ปรับเงินเดือนตามวุฒิ ก.ค.ศ.'!AC15+1),'แบบ-ปรับเงินเดือนตามวุฒิ ก.ค.ศ.'!AE15))</f>
        <v>#N/A</v>
      </c>
    </row>
    <row r="16" spans="1:33" s="17" customFormat="1" ht="21.95" customHeight="1">
      <c r="A16" s="24"/>
      <c r="B16" s="75"/>
      <c r="C16" s="75"/>
      <c r="D16" s="25"/>
      <c r="E16" s="25"/>
      <c r="F16" s="84"/>
      <c r="G16" s="82"/>
      <c r="H16" s="84"/>
      <c r="I16" s="80"/>
      <c r="J16" s="85"/>
      <c r="K16" s="80"/>
      <c r="L16" s="16" t="e">
        <f t="shared" ref="L16:L30" si="6">M16-J16</f>
        <v>#N/A</v>
      </c>
      <c r="M16" s="16" t="e">
        <f t="shared" ref="M16:M30" si="7">AF16</f>
        <v>#N/A</v>
      </c>
      <c r="N16" s="62" t="e">
        <f t="shared" si="4"/>
        <v>#N/A</v>
      </c>
      <c r="Q16" s="17" t="e">
        <f>VLOOKUP('แบบ-ปรับเงินเดือนตามวุฒิ ก.ค.ศ.'!E16,ฐานข้อมูล!I$11:J$17,2)</f>
        <v>#N/A</v>
      </c>
      <c r="R16" s="17" t="e">
        <f>VLOOKUP('แบบ-ปรับเงินเดือนตามวุฒิ ก.ค.ศ.'!Q16,ฐานข้อมูล!L$11:W$17,1+R$6)</f>
        <v>#N/A</v>
      </c>
      <c r="S16" s="17" t="e">
        <f>VLOOKUP('แบบ-ปรับเงินเดือนตามวุฒิ ก.ค.ศ.'!Q16,ฐานข้อมูล!L$11:W$17,1+S$6)</f>
        <v>#N/A</v>
      </c>
      <c r="T16" s="17" t="e">
        <f>VLOOKUP('แบบ-ปรับเงินเดือนตามวุฒิ ก.ค.ศ.'!Q16,ฐานข้อมูล!L$11:W$17,1+T$6)</f>
        <v>#N/A</v>
      </c>
      <c r="U16" s="17" t="e">
        <f>VLOOKUP('แบบ-ปรับเงินเดือนตามวุฒิ ก.ค.ศ.'!Q16,ฐานข้อมูล!L$11:W$17,1+U$6)</f>
        <v>#N/A</v>
      </c>
      <c r="V16" s="17" t="e">
        <f>VLOOKUP('แบบ-ปรับเงินเดือนตามวุฒิ ก.ค.ศ.'!Q16,ฐานข้อมูล!L$11:W$17,1+V$6)</f>
        <v>#N/A</v>
      </c>
      <c r="W16" s="17" t="e">
        <f>VLOOKUP('แบบ-ปรับเงินเดือนตามวุฒิ ก.ค.ศ.'!Q16,ฐานข้อมูล!L$11:W$17,1+W$6)</f>
        <v>#N/A</v>
      </c>
      <c r="X16" s="17" t="e">
        <f>VLOOKUP('แบบ-ปรับเงินเดือนตามวุฒิ ก.ค.ศ.'!Q16,ฐานข้อมูล!L$11:W$17,1+X$6)</f>
        <v>#N/A</v>
      </c>
      <c r="Y16" s="17" t="e">
        <f>VLOOKUP('แบบ-ปรับเงินเดือนตามวุฒิ ก.ค.ศ.'!Q16,ฐานข้อมูล!L$11:W$17,1+Y$6)</f>
        <v>#N/A</v>
      </c>
      <c r="Z16" s="17" t="e">
        <f>VLOOKUP('แบบ-ปรับเงินเดือนตามวุฒิ ก.ค.ศ.'!Q16,ฐานข้อมูล!L$11:W$17,1+Z$6)</f>
        <v>#N/A</v>
      </c>
      <c r="AA16" s="17" t="e">
        <f>VLOOKUP('แบบ-ปรับเงินเดือนตามวุฒิ ก.ค.ศ.'!Q16,ฐานข้อมูล!L$11:W$17,1+AA$6)</f>
        <v>#N/A</v>
      </c>
      <c r="AB16" s="17" t="e">
        <f>VLOOKUP('แบบ-ปรับเงินเดือนตามวุฒิ ก.ค.ศ.'!Q16,ฐานข้อมูล!L$11:W$17,1+AB$6)</f>
        <v>#N/A</v>
      </c>
      <c r="AC16" s="18" t="e">
        <f t="shared" si="3"/>
        <v>#N/A</v>
      </c>
      <c r="AD16" s="17" t="e">
        <f>IF(AC16=0,0,VLOOKUP('แบบ-ปรับเงินเดือนตามวุฒิ ก.ค.ศ.'!Q16,ฐานข้อมูล!L$21:W$27,1+'แบบ-ปรับเงินเดือนตามวุฒิ ก.ค.ศ.'!AC16))</f>
        <v>#N/A</v>
      </c>
      <c r="AE16" s="19" t="e">
        <f t="shared" si="5"/>
        <v>#N/A</v>
      </c>
      <c r="AF16" s="17" t="e">
        <f>IF(AD16=0,J16,IF(AE16&gt;=VLOOKUP(Q16,ฐานข้อมูล!L$31:V$37,'แบบ-ปรับเงินเดือนตามวุฒิ ก.ค.ศ.'!AC16+1),VLOOKUP(Q16,ฐานข้อมูล!L$31:V$37,'แบบ-ปรับเงินเดือนตามวุฒิ ก.ค.ศ.'!AC16+1),'แบบ-ปรับเงินเดือนตามวุฒิ ก.ค.ศ.'!AE16))</f>
        <v>#N/A</v>
      </c>
    </row>
    <row r="17" spans="1:32" s="17" customFormat="1" ht="21.95" customHeight="1">
      <c r="A17" s="24"/>
      <c r="B17" s="75"/>
      <c r="C17" s="75"/>
      <c r="D17" s="25"/>
      <c r="E17" s="25"/>
      <c r="F17" s="84"/>
      <c r="G17" s="82"/>
      <c r="H17" s="84"/>
      <c r="I17" s="80"/>
      <c r="J17" s="85"/>
      <c r="K17" s="80"/>
      <c r="L17" s="16" t="e">
        <f t="shared" si="6"/>
        <v>#N/A</v>
      </c>
      <c r="M17" s="16" t="e">
        <f t="shared" si="7"/>
        <v>#N/A</v>
      </c>
      <c r="N17" s="62" t="e">
        <f t="shared" ref="N17:N30" si="8">($P$6-4)*L17</f>
        <v>#N/A</v>
      </c>
      <c r="Q17" s="17" t="e">
        <f>VLOOKUP('แบบ-ปรับเงินเดือนตามวุฒิ ก.ค.ศ.'!E17,ฐานข้อมูล!I$11:J$17,2)</f>
        <v>#N/A</v>
      </c>
      <c r="R17" s="17" t="e">
        <f>VLOOKUP('แบบ-ปรับเงินเดือนตามวุฒิ ก.ค.ศ.'!Q17,ฐานข้อมูล!L$11:W$17,1+R$6)</f>
        <v>#N/A</v>
      </c>
      <c r="S17" s="17" t="e">
        <f>VLOOKUP('แบบ-ปรับเงินเดือนตามวุฒิ ก.ค.ศ.'!Q17,ฐานข้อมูล!L$11:W$17,1+S$6)</f>
        <v>#N/A</v>
      </c>
      <c r="T17" s="17" t="e">
        <f>VLOOKUP('แบบ-ปรับเงินเดือนตามวุฒิ ก.ค.ศ.'!Q17,ฐานข้อมูล!L$11:W$17,1+T$6)</f>
        <v>#N/A</v>
      </c>
      <c r="U17" s="17" t="e">
        <f>VLOOKUP('แบบ-ปรับเงินเดือนตามวุฒิ ก.ค.ศ.'!Q17,ฐานข้อมูล!L$11:W$17,1+U$6)</f>
        <v>#N/A</v>
      </c>
      <c r="V17" s="17" t="e">
        <f>VLOOKUP('แบบ-ปรับเงินเดือนตามวุฒิ ก.ค.ศ.'!Q17,ฐานข้อมูล!L$11:W$17,1+V$6)</f>
        <v>#N/A</v>
      </c>
      <c r="W17" s="17" t="e">
        <f>VLOOKUP('แบบ-ปรับเงินเดือนตามวุฒิ ก.ค.ศ.'!Q17,ฐานข้อมูล!L$11:W$17,1+W$6)</f>
        <v>#N/A</v>
      </c>
      <c r="X17" s="17" t="e">
        <f>VLOOKUP('แบบ-ปรับเงินเดือนตามวุฒิ ก.ค.ศ.'!Q17,ฐานข้อมูล!L$11:W$17,1+X$6)</f>
        <v>#N/A</v>
      </c>
      <c r="Y17" s="17" t="e">
        <f>VLOOKUP('แบบ-ปรับเงินเดือนตามวุฒิ ก.ค.ศ.'!Q17,ฐานข้อมูล!L$11:W$17,1+Y$6)</f>
        <v>#N/A</v>
      </c>
      <c r="Z17" s="17" t="e">
        <f>VLOOKUP('แบบ-ปรับเงินเดือนตามวุฒิ ก.ค.ศ.'!Q17,ฐานข้อมูล!L$11:W$17,1+Z$6)</f>
        <v>#N/A</v>
      </c>
      <c r="AA17" s="17" t="e">
        <f>VLOOKUP('แบบ-ปรับเงินเดือนตามวุฒิ ก.ค.ศ.'!Q17,ฐานข้อมูล!L$11:W$17,1+AA$6)</f>
        <v>#N/A</v>
      </c>
      <c r="AB17" s="17" t="e">
        <f>VLOOKUP('แบบ-ปรับเงินเดือนตามวุฒิ ก.ค.ศ.'!Q17,ฐานข้อมูล!L$11:W$17,1+AB$6)</f>
        <v>#N/A</v>
      </c>
      <c r="AC17" s="18" t="e">
        <f t="shared" si="3"/>
        <v>#N/A</v>
      </c>
      <c r="AD17" s="17" t="e">
        <f>IF(AC17=0,0,VLOOKUP('แบบ-ปรับเงินเดือนตามวุฒิ ก.ค.ศ.'!Q17,ฐานข้อมูล!L$21:W$27,1+'แบบ-ปรับเงินเดือนตามวุฒิ ก.ค.ศ.'!AC17))</f>
        <v>#N/A</v>
      </c>
      <c r="AE17" s="19" t="e">
        <f t="shared" si="5"/>
        <v>#N/A</v>
      </c>
      <c r="AF17" s="17" t="e">
        <f>IF(AD17=0,J17,IF(AE17&gt;=VLOOKUP(Q17,ฐานข้อมูล!L$31:V$37,'แบบ-ปรับเงินเดือนตามวุฒิ ก.ค.ศ.'!AC17+1),VLOOKUP(Q17,ฐานข้อมูล!L$31:V$37,'แบบ-ปรับเงินเดือนตามวุฒิ ก.ค.ศ.'!AC17+1),'แบบ-ปรับเงินเดือนตามวุฒิ ก.ค.ศ.'!AE17))</f>
        <v>#N/A</v>
      </c>
    </row>
    <row r="18" spans="1:32" s="17" customFormat="1" ht="21.95" customHeight="1">
      <c r="A18" s="24"/>
      <c r="B18" s="75"/>
      <c r="C18" s="75"/>
      <c r="D18" s="25"/>
      <c r="E18" s="25"/>
      <c r="F18" s="84"/>
      <c r="G18" s="82"/>
      <c r="H18" s="84"/>
      <c r="I18" s="80"/>
      <c r="J18" s="85"/>
      <c r="K18" s="80"/>
      <c r="L18" s="16" t="e">
        <f t="shared" si="6"/>
        <v>#N/A</v>
      </c>
      <c r="M18" s="16" t="e">
        <f t="shared" si="7"/>
        <v>#N/A</v>
      </c>
      <c r="N18" s="62" t="e">
        <f t="shared" si="8"/>
        <v>#N/A</v>
      </c>
      <c r="Q18" s="17" t="e">
        <f>VLOOKUP('แบบ-ปรับเงินเดือนตามวุฒิ ก.ค.ศ.'!E18,ฐานข้อมูล!I$11:J$17,2)</f>
        <v>#N/A</v>
      </c>
      <c r="R18" s="17" t="e">
        <f>VLOOKUP('แบบ-ปรับเงินเดือนตามวุฒิ ก.ค.ศ.'!Q18,ฐานข้อมูล!L$11:W$17,1+R$6)</f>
        <v>#N/A</v>
      </c>
      <c r="S18" s="17" t="e">
        <f>VLOOKUP('แบบ-ปรับเงินเดือนตามวุฒิ ก.ค.ศ.'!Q18,ฐานข้อมูล!L$11:W$17,1+S$6)</f>
        <v>#N/A</v>
      </c>
      <c r="T18" s="17" t="e">
        <f>VLOOKUP('แบบ-ปรับเงินเดือนตามวุฒิ ก.ค.ศ.'!Q18,ฐานข้อมูล!L$11:W$17,1+T$6)</f>
        <v>#N/A</v>
      </c>
      <c r="U18" s="17" t="e">
        <f>VLOOKUP('แบบ-ปรับเงินเดือนตามวุฒิ ก.ค.ศ.'!Q18,ฐานข้อมูล!L$11:W$17,1+U$6)</f>
        <v>#N/A</v>
      </c>
      <c r="V18" s="17" t="e">
        <f>VLOOKUP('แบบ-ปรับเงินเดือนตามวุฒิ ก.ค.ศ.'!Q18,ฐานข้อมูล!L$11:W$17,1+V$6)</f>
        <v>#N/A</v>
      </c>
      <c r="W18" s="17" t="e">
        <f>VLOOKUP('แบบ-ปรับเงินเดือนตามวุฒิ ก.ค.ศ.'!Q18,ฐานข้อมูล!L$11:W$17,1+W$6)</f>
        <v>#N/A</v>
      </c>
      <c r="X18" s="17" t="e">
        <f>VLOOKUP('แบบ-ปรับเงินเดือนตามวุฒิ ก.ค.ศ.'!Q18,ฐานข้อมูล!L$11:W$17,1+X$6)</f>
        <v>#N/A</v>
      </c>
      <c r="Y18" s="17" t="e">
        <f>VLOOKUP('แบบ-ปรับเงินเดือนตามวุฒิ ก.ค.ศ.'!Q18,ฐานข้อมูล!L$11:W$17,1+Y$6)</f>
        <v>#N/A</v>
      </c>
      <c r="Z18" s="17" t="e">
        <f>VLOOKUP('แบบ-ปรับเงินเดือนตามวุฒิ ก.ค.ศ.'!Q18,ฐานข้อมูล!L$11:W$17,1+Z$6)</f>
        <v>#N/A</v>
      </c>
      <c r="AA18" s="17" t="e">
        <f>VLOOKUP('แบบ-ปรับเงินเดือนตามวุฒิ ก.ค.ศ.'!Q18,ฐานข้อมูล!L$11:W$17,1+AA$6)</f>
        <v>#N/A</v>
      </c>
      <c r="AB18" s="17" t="e">
        <f>VLOOKUP('แบบ-ปรับเงินเดือนตามวุฒิ ก.ค.ศ.'!Q18,ฐานข้อมูล!L$11:W$17,1+AB$6)</f>
        <v>#N/A</v>
      </c>
      <c r="AC18" s="18" t="e">
        <f t="shared" si="3"/>
        <v>#N/A</v>
      </c>
      <c r="AD18" s="17" t="e">
        <f>IF(AC18=0,0,VLOOKUP('แบบ-ปรับเงินเดือนตามวุฒิ ก.ค.ศ.'!Q18,ฐานข้อมูล!L$21:W$27,1+'แบบ-ปรับเงินเดือนตามวุฒิ ก.ค.ศ.'!AC18))</f>
        <v>#N/A</v>
      </c>
      <c r="AE18" s="19" t="e">
        <f t="shared" si="5"/>
        <v>#N/A</v>
      </c>
      <c r="AF18" s="17" t="e">
        <f>IF(AD18=0,J18,IF(AE18&gt;=VLOOKUP(Q18,ฐานข้อมูล!L$31:V$37,'แบบ-ปรับเงินเดือนตามวุฒิ ก.ค.ศ.'!AC18+1),VLOOKUP(Q18,ฐานข้อมูล!L$31:V$37,'แบบ-ปรับเงินเดือนตามวุฒิ ก.ค.ศ.'!AC18+1),'แบบ-ปรับเงินเดือนตามวุฒิ ก.ค.ศ.'!AE18))</f>
        <v>#N/A</v>
      </c>
    </row>
    <row r="19" spans="1:32" s="17" customFormat="1" ht="21.95" customHeight="1">
      <c r="A19" s="24"/>
      <c r="B19" s="75"/>
      <c r="C19" s="75"/>
      <c r="D19" s="25"/>
      <c r="E19" s="25"/>
      <c r="F19" s="84"/>
      <c r="G19" s="82"/>
      <c r="H19" s="84"/>
      <c r="I19" s="80"/>
      <c r="J19" s="85"/>
      <c r="K19" s="80"/>
      <c r="L19" s="16" t="e">
        <f t="shared" si="6"/>
        <v>#N/A</v>
      </c>
      <c r="M19" s="16" t="e">
        <f t="shared" si="7"/>
        <v>#N/A</v>
      </c>
      <c r="N19" s="62" t="e">
        <f t="shared" si="8"/>
        <v>#N/A</v>
      </c>
      <c r="Q19" s="17" t="e">
        <f>VLOOKUP('แบบ-ปรับเงินเดือนตามวุฒิ ก.ค.ศ.'!E19,ฐานข้อมูล!I$11:J$17,2)</f>
        <v>#N/A</v>
      </c>
      <c r="R19" s="17" t="e">
        <f>VLOOKUP('แบบ-ปรับเงินเดือนตามวุฒิ ก.ค.ศ.'!Q19,ฐานข้อมูล!L$11:W$17,1+R$6)</f>
        <v>#N/A</v>
      </c>
      <c r="S19" s="17" t="e">
        <f>VLOOKUP('แบบ-ปรับเงินเดือนตามวุฒิ ก.ค.ศ.'!Q19,ฐานข้อมูล!L$11:W$17,1+S$6)</f>
        <v>#N/A</v>
      </c>
      <c r="T19" s="17" t="e">
        <f>VLOOKUP('แบบ-ปรับเงินเดือนตามวุฒิ ก.ค.ศ.'!Q19,ฐานข้อมูล!L$11:W$17,1+T$6)</f>
        <v>#N/A</v>
      </c>
      <c r="U19" s="17" t="e">
        <f>VLOOKUP('แบบ-ปรับเงินเดือนตามวุฒิ ก.ค.ศ.'!Q19,ฐานข้อมูล!L$11:W$17,1+U$6)</f>
        <v>#N/A</v>
      </c>
      <c r="V19" s="17" t="e">
        <f>VLOOKUP('แบบ-ปรับเงินเดือนตามวุฒิ ก.ค.ศ.'!Q19,ฐานข้อมูล!L$11:W$17,1+V$6)</f>
        <v>#N/A</v>
      </c>
      <c r="W19" s="17" t="e">
        <f>VLOOKUP('แบบ-ปรับเงินเดือนตามวุฒิ ก.ค.ศ.'!Q19,ฐานข้อมูล!L$11:W$17,1+W$6)</f>
        <v>#N/A</v>
      </c>
      <c r="X19" s="17" t="e">
        <f>VLOOKUP('แบบ-ปรับเงินเดือนตามวุฒิ ก.ค.ศ.'!Q19,ฐานข้อมูล!L$11:W$17,1+X$6)</f>
        <v>#N/A</v>
      </c>
      <c r="Y19" s="17" t="e">
        <f>VLOOKUP('แบบ-ปรับเงินเดือนตามวุฒิ ก.ค.ศ.'!Q19,ฐานข้อมูล!L$11:W$17,1+Y$6)</f>
        <v>#N/A</v>
      </c>
      <c r="Z19" s="17" t="e">
        <f>VLOOKUP('แบบ-ปรับเงินเดือนตามวุฒิ ก.ค.ศ.'!Q19,ฐานข้อมูล!L$11:W$17,1+Z$6)</f>
        <v>#N/A</v>
      </c>
      <c r="AA19" s="17" t="e">
        <f>VLOOKUP('แบบ-ปรับเงินเดือนตามวุฒิ ก.ค.ศ.'!Q19,ฐานข้อมูล!L$11:W$17,1+AA$6)</f>
        <v>#N/A</v>
      </c>
      <c r="AB19" s="17" t="e">
        <f>VLOOKUP('แบบ-ปรับเงินเดือนตามวุฒิ ก.ค.ศ.'!Q19,ฐานข้อมูล!L$11:W$17,1+AB$6)</f>
        <v>#N/A</v>
      </c>
      <c r="AC19" s="18" t="e">
        <f t="shared" si="3"/>
        <v>#N/A</v>
      </c>
      <c r="AD19" s="17" t="e">
        <f>IF(AC19=0,0,VLOOKUP('แบบ-ปรับเงินเดือนตามวุฒิ ก.ค.ศ.'!Q19,ฐานข้อมูล!L$21:W$27,1+'แบบ-ปรับเงินเดือนตามวุฒิ ก.ค.ศ.'!AC19))</f>
        <v>#N/A</v>
      </c>
      <c r="AE19" s="19" t="e">
        <f t="shared" si="5"/>
        <v>#N/A</v>
      </c>
      <c r="AF19" s="17" t="e">
        <f>IF(AD19=0,J19,IF(AE19&gt;=VLOOKUP(Q19,ฐานข้อมูล!L$31:V$37,'แบบ-ปรับเงินเดือนตามวุฒิ ก.ค.ศ.'!AC19+1),VLOOKUP(Q19,ฐานข้อมูล!L$31:V$37,'แบบ-ปรับเงินเดือนตามวุฒิ ก.ค.ศ.'!AC19+1),'แบบ-ปรับเงินเดือนตามวุฒิ ก.ค.ศ.'!AE19))</f>
        <v>#N/A</v>
      </c>
    </row>
    <row r="20" spans="1:32" s="17" customFormat="1" ht="21.95" customHeight="1">
      <c r="A20" s="24"/>
      <c r="B20" s="75"/>
      <c r="C20" s="75"/>
      <c r="D20" s="25"/>
      <c r="E20" s="25"/>
      <c r="F20" s="84"/>
      <c r="G20" s="82"/>
      <c r="H20" s="84"/>
      <c r="I20" s="80"/>
      <c r="J20" s="85"/>
      <c r="K20" s="80"/>
      <c r="L20" s="16" t="e">
        <f t="shared" si="6"/>
        <v>#N/A</v>
      </c>
      <c r="M20" s="16" t="e">
        <f t="shared" si="7"/>
        <v>#N/A</v>
      </c>
      <c r="N20" s="62" t="e">
        <f t="shared" si="8"/>
        <v>#N/A</v>
      </c>
      <c r="Q20" s="17" t="e">
        <f>VLOOKUP('แบบ-ปรับเงินเดือนตามวุฒิ ก.ค.ศ.'!E20,ฐานข้อมูล!I$11:J$17,2)</f>
        <v>#N/A</v>
      </c>
      <c r="R20" s="17" t="e">
        <f>VLOOKUP('แบบ-ปรับเงินเดือนตามวุฒิ ก.ค.ศ.'!Q20,ฐานข้อมูล!L$11:W$17,1+R$6)</f>
        <v>#N/A</v>
      </c>
      <c r="S20" s="17" t="e">
        <f>VLOOKUP('แบบ-ปรับเงินเดือนตามวุฒิ ก.ค.ศ.'!Q20,ฐานข้อมูล!L$11:W$17,1+S$6)</f>
        <v>#N/A</v>
      </c>
      <c r="T20" s="17" t="e">
        <f>VLOOKUP('แบบ-ปรับเงินเดือนตามวุฒิ ก.ค.ศ.'!Q20,ฐานข้อมูล!L$11:W$17,1+T$6)</f>
        <v>#N/A</v>
      </c>
      <c r="U20" s="17" t="e">
        <f>VLOOKUP('แบบ-ปรับเงินเดือนตามวุฒิ ก.ค.ศ.'!Q20,ฐานข้อมูล!L$11:W$17,1+U$6)</f>
        <v>#N/A</v>
      </c>
      <c r="V20" s="17" t="e">
        <f>VLOOKUP('แบบ-ปรับเงินเดือนตามวุฒิ ก.ค.ศ.'!Q20,ฐานข้อมูล!L$11:W$17,1+V$6)</f>
        <v>#N/A</v>
      </c>
      <c r="W20" s="17" t="e">
        <f>VLOOKUP('แบบ-ปรับเงินเดือนตามวุฒิ ก.ค.ศ.'!Q20,ฐานข้อมูล!L$11:W$17,1+W$6)</f>
        <v>#N/A</v>
      </c>
      <c r="X20" s="17" t="e">
        <f>VLOOKUP('แบบ-ปรับเงินเดือนตามวุฒิ ก.ค.ศ.'!Q20,ฐานข้อมูล!L$11:W$17,1+X$6)</f>
        <v>#N/A</v>
      </c>
      <c r="Y20" s="17" t="e">
        <f>VLOOKUP('แบบ-ปรับเงินเดือนตามวุฒิ ก.ค.ศ.'!Q20,ฐานข้อมูล!L$11:W$17,1+Y$6)</f>
        <v>#N/A</v>
      </c>
      <c r="Z20" s="17" t="e">
        <f>VLOOKUP('แบบ-ปรับเงินเดือนตามวุฒิ ก.ค.ศ.'!Q20,ฐานข้อมูล!L$11:W$17,1+Z$6)</f>
        <v>#N/A</v>
      </c>
      <c r="AA20" s="17" t="e">
        <f>VLOOKUP('แบบ-ปรับเงินเดือนตามวุฒิ ก.ค.ศ.'!Q20,ฐานข้อมูล!L$11:W$17,1+AA$6)</f>
        <v>#N/A</v>
      </c>
      <c r="AB20" s="17" t="e">
        <f>VLOOKUP('แบบ-ปรับเงินเดือนตามวุฒิ ก.ค.ศ.'!Q20,ฐานข้อมูล!L$11:W$17,1+AB$6)</f>
        <v>#N/A</v>
      </c>
      <c r="AC20" s="18" t="e">
        <f t="shared" si="3"/>
        <v>#N/A</v>
      </c>
      <c r="AD20" s="17" t="e">
        <f>IF(AC20=0,0,VLOOKUP('แบบ-ปรับเงินเดือนตามวุฒิ ก.ค.ศ.'!Q20,ฐานข้อมูล!L$21:W$27,1+'แบบ-ปรับเงินเดือนตามวุฒิ ก.ค.ศ.'!AC20))</f>
        <v>#N/A</v>
      </c>
      <c r="AE20" s="19" t="e">
        <f t="shared" si="5"/>
        <v>#N/A</v>
      </c>
      <c r="AF20" s="17" t="e">
        <f>IF(AD20=0,J20,IF(AE20&gt;=VLOOKUP(Q20,ฐานข้อมูล!L$31:V$37,'แบบ-ปรับเงินเดือนตามวุฒิ ก.ค.ศ.'!AC20+1),VLOOKUP(Q20,ฐานข้อมูล!L$31:V$37,'แบบ-ปรับเงินเดือนตามวุฒิ ก.ค.ศ.'!AC20+1),'แบบ-ปรับเงินเดือนตามวุฒิ ก.ค.ศ.'!AE20))</f>
        <v>#N/A</v>
      </c>
    </row>
    <row r="21" spans="1:32" s="17" customFormat="1" ht="21.95" customHeight="1">
      <c r="A21" s="24"/>
      <c r="B21" s="75"/>
      <c r="C21" s="75"/>
      <c r="D21" s="25"/>
      <c r="E21" s="25"/>
      <c r="F21" s="84"/>
      <c r="G21" s="82"/>
      <c r="H21" s="84"/>
      <c r="I21" s="80"/>
      <c r="J21" s="85"/>
      <c r="K21" s="80"/>
      <c r="L21" s="16" t="e">
        <f t="shared" si="6"/>
        <v>#N/A</v>
      </c>
      <c r="M21" s="16" t="e">
        <f t="shared" si="7"/>
        <v>#N/A</v>
      </c>
      <c r="N21" s="62" t="e">
        <f t="shared" si="8"/>
        <v>#N/A</v>
      </c>
      <c r="Q21" s="17" t="e">
        <f>VLOOKUP('แบบ-ปรับเงินเดือนตามวุฒิ ก.ค.ศ.'!E21,ฐานข้อมูล!I$11:J$17,2)</f>
        <v>#N/A</v>
      </c>
      <c r="R21" s="17" t="e">
        <f>VLOOKUP('แบบ-ปรับเงินเดือนตามวุฒิ ก.ค.ศ.'!Q21,ฐานข้อมูล!L$11:W$17,1+R$6)</f>
        <v>#N/A</v>
      </c>
      <c r="S21" s="17" t="e">
        <f>VLOOKUP('แบบ-ปรับเงินเดือนตามวุฒิ ก.ค.ศ.'!Q21,ฐานข้อมูล!L$11:W$17,1+S$6)</f>
        <v>#N/A</v>
      </c>
      <c r="T21" s="17" t="e">
        <f>VLOOKUP('แบบ-ปรับเงินเดือนตามวุฒิ ก.ค.ศ.'!Q21,ฐานข้อมูล!L$11:W$17,1+T$6)</f>
        <v>#N/A</v>
      </c>
      <c r="U21" s="17" t="e">
        <f>VLOOKUP('แบบ-ปรับเงินเดือนตามวุฒิ ก.ค.ศ.'!Q21,ฐานข้อมูล!L$11:W$17,1+U$6)</f>
        <v>#N/A</v>
      </c>
      <c r="V21" s="17" t="e">
        <f>VLOOKUP('แบบ-ปรับเงินเดือนตามวุฒิ ก.ค.ศ.'!Q21,ฐานข้อมูล!L$11:W$17,1+V$6)</f>
        <v>#N/A</v>
      </c>
      <c r="W21" s="17" t="e">
        <f>VLOOKUP('แบบ-ปรับเงินเดือนตามวุฒิ ก.ค.ศ.'!Q21,ฐานข้อมูล!L$11:W$17,1+W$6)</f>
        <v>#N/A</v>
      </c>
      <c r="X21" s="17" t="e">
        <f>VLOOKUP('แบบ-ปรับเงินเดือนตามวุฒิ ก.ค.ศ.'!Q21,ฐานข้อมูล!L$11:W$17,1+X$6)</f>
        <v>#N/A</v>
      </c>
      <c r="Y21" s="17" t="e">
        <f>VLOOKUP('แบบ-ปรับเงินเดือนตามวุฒิ ก.ค.ศ.'!Q21,ฐานข้อมูล!L$11:W$17,1+Y$6)</f>
        <v>#N/A</v>
      </c>
      <c r="Z21" s="17" t="e">
        <f>VLOOKUP('แบบ-ปรับเงินเดือนตามวุฒิ ก.ค.ศ.'!Q21,ฐานข้อมูล!L$11:W$17,1+Z$6)</f>
        <v>#N/A</v>
      </c>
      <c r="AA21" s="17" t="e">
        <f>VLOOKUP('แบบ-ปรับเงินเดือนตามวุฒิ ก.ค.ศ.'!Q21,ฐานข้อมูล!L$11:W$17,1+AA$6)</f>
        <v>#N/A</v>
      </c>
      <c r="AB21" s="17" t="e">
        <f>VLOOKUP('แบบ-ปรับเงินเดือนตามวุฒิ ก.ค.ศ.'!Q21,ฐานข้อมูล!L$11:W$17,1+AB$6)</f>
        <v>#N/A</v>
      </c>
      <c r="AC21" s="18" t="e">
        <f t="shared" si="3"/>
        <v>#N/A</v>
      </c>
      <c r="AD21" s="17" t="e">
        <f>IF(AC21=0,0,VLOOKUP('แบบ-ปรับเงินเดือนตามวุฒิ ก.ค.ศ.'!Q21,ฐานข้อมูล!L$21:W$27,1+'แบบ-ปรับเงินเดือนตามวุฒิ ก.ค.ศ.'!AC21))</f>
        <v>#N/A</v>
      </c>
      <c r="AE21" s="19" t="e">
        <f t="shared" si="5"/>
        <v>#N/A</v>
      </c>
      <c r="AF21" s="17" t="e">
        <f>IF(AD21=0,J21,IF(AE21&gt;=VLOOKUP(Q21,ฐานข้อมูล!L$31:V$37,'แบบ-ปรับเงินเดือนตามวุฒิ ก.ค.ศ.'!AC21+1),VLOOKUP(Q21,ฐานข้อมูล!L$31:V$37,'แบบ-ปรับเงินเดือนตามวุฒิ ก.ค.ศ.'!AC21+1),'แบบ-ปรับเงินเดือนตามวุฒิ ก.ค.ศ.'!AE21))</f>
        <v>#N/A</v>
      </c>
    </row>
    <row r="22" spans="1:32" s="17" customFormat="1" ht="21.95" customHeight="1">
      <c r="A22" s="24"/>
      <c r="B22" s="75"/>
      <c r="C22" s="75"/>
      <c r="D22" s="25"/>
      <c r="E22" s="25"/>
      <c r="F22" s="84"/>
      <c r="G22" s="82"/>
      <c r="H22" s="84"/>
      <c r="I22" s="80"/>
      <c r="J22" s="85"/>
      <c r="K22" s="80"/>
      <c r="L22" s="16" t="e">
        <f t="shared" si="6"/>
        <v>#N/A</v>
      </c>
      <c r="M22" s="16" t="e">
        <f t="shared" si="7"/>
        <v>#N/A</v>
      </c>
      <c r="N22" s="62" t="e">
        <f t="shared" si="8"/>
        <v>#N/A</v>
      </c>
      <c r="Q22" s="17" t="e">
        <f>VLOOKUP('แบบ-ปรับเงินเดือนตามวุฒิ ก.ค.ศ.'!E22,ฐานข้อมูล!I$11:J$17,2)</f>
        <v>#N/A</v>
      </c>
      <c r="R22" s="17" t="e">
        <f>VLOOKUP('แบบ-ปรับเงินเดือนตามวุฒิ ก.ค.ศ.'!Q22,ฐานข้อมูล!L$11:W$17,1+R$6)</f>
        <v>#N/A</v>
      </c>
      <c r="S22" s="17" t="e">
        <f>VLOOKUP('แบบ-ปรับเงินเดือนตามวุฒิ ก.ค.ศ.'!Q22,ฐานข้อมูล!L$11:W$17,1+S$6)</f>
        <v>#N/A</v>
      </c>
      <c r="T22" s="17" t="e">
        <f>VLOOKUP('แบบ-ปรับเงินเดือนตามวุฒิ ก.ค.ศ.'!Q22,ฐานข้อมูล!L$11:W$17,1+T$6)</f>
        <v>#N/A</v>
      </c>
      <c r="U22" s="17" t="e">
        <f>VLOOKUP('แบบ-ปรับเงินเดือนตามวุฒิ ก.ค.ศ.'!Q22,ฐานข้อมูล!L$11:W$17,1+U$6)</f>
        <v>#N/A</v>
      </c>
      <c r="V22" s="17" t="e">
        <f>VLOOKUP('แบบ-ปรับเงินเดือนตามวุฒิ ก.ค.ศ.'!Q22,ฐานข้อมูล!L$11:W$17,1+V$6)</f>
        <v>#N/A</v>
      </c>
      <c r="W22" s="17" t="e">
        <f>VLOOKUP('แบบ-ปรับเงินเดือนตามวุฒิ ก.ค.ศ.'!Q22,ฐานข้อมูล!L$11:W$17,1+W$6)</f>
        <v>#N/A</v>
      </c>
      <c r="X22" s="17" t="e">
        <f>VLOOKUP('แบบ-ปรับเงินเดือนตามวุฒิ ก.ค.ศ.'!Q22,ฐานข้อมูล!L$11:W$17,1+X$6)</f>
        <v>#N/A</v>
      </c>
      <c r="Y22" s="17" t="e">
        <f>VLOOKUP('แบบ-ปรับเงินเดือนตามวุฒิ ก.ค.ศ.'!Q22,ฐานข้อมูล!L$11:W$17,1+Y$6)</f>
        <v>#N/A</v>
      </c>
      <c r="Z22" s="17" t="e">
        <f>VLOOKUP('แบบ-ปรับเงินเดือนตามวุฒิ ก.ค.ศ.'!Q22,ฐานข้อมูล!L$11:W$17,1+Z$6)</f>
        <v>#N/A</v>
      </c>
      <c r="AA22" s="17" t="e">
        <f>VLOOKUP('แบบ-ปรับเงินเดือนตามวุฒิ ก.ค.ศ.'!Q22,ฐานข้อมูล!L$11:W$17,1+AA$6)</f>
        <v>#N/A</v>
      </c>
      <c r="AB22" s="17" t="e">
        <f>VLOOKUP('แบบ-ปรับเงินเดือนตามวุฒิ ก.ค.ศ.'!Q22,ฐานข้อมูล!L$11:W$17,1+AB$6)</f>
        <v>#N/A</v>
      </c>
      <c r="AC22" s="18" t="e">
        <f t="shared" si="3"/>
        <v>#N/A</v>
      </c>
      <c r="AD22" s="17" t="e">
        <f>IF(AC22=0,0,VLOOKUP('แบบ-ปรับเงินเดือนตามวุฒิ ก.ค.ศ.'!Q22,ฐานข้อมูล!L$21:W$27,1+'แบบ-ปรับเงินเดือนตามวุฒิ ก.ค.ศ.'!AC22))</f>
        <v>#N/A</v>
      </c>
      <c r="AE22" s="19" t="e">
        <f t="shared" si="5"/>
        <v>#N/A</v>
      </c>
      <c r="AF22" s="17" t="e">
        <f>IF(AD22=0,J22,IF(AE22&gt;=VLOOKUP(Q22,ฐานข้อมูล!L$31:V$37,'แบบ-ปรับเงินเดือนตามวุฒิ ก.ค.ศ.'!AC22+1),VLOOKUP(Q22,ฐานข้อมูล!L$31:V$37,'แบบ-ปรับเงินเดือนตามวุฒิ ก.ค.ศ.'!AC22+1),'แบบ-ปรับเงินเดือนตามวุฒิ ก.ค.ศ.'!AE22))</f>
        <v>#N/A</v>
      </c>
    </row>
    <row r="23" spans="1:32" s="17" customFormat="1" ht="21.95" customHeight="1">
      <c r="A23" s="24"/>
      <c r="B23" s="75"/>
      <c r="C23" s="75"/>
      <c r="D23" s="25"/>
      <c r="E23" s="25"/>
      <c r="F23" s="84"/>
      <c r="G23" s="82"/>
      <c r="H23" s="84"/>
      <c r="I23" s="80"/>
      <c r="J23" s="85"/>
      <c r="K23" s="80"/>
      <c r="L23" s="16" t="e">
        <f t="shared" si="6"/>
        <v>#N/A</v>
      </c>
      <c r="M23" s="16" t="e">
        <f t="shared" si="7"/>
        <v>#N/A</v>
      </c>
      <c r="N23" s="62" t="e">
        <f t="shared" si="8"/>
        <v>#N/A</v>
      </c>
      <c r="Q23" s="17" t="e">
        <f>VLOOKUP('แบบ-ปรับเงินเดือนตามวุฒิ ก.ค.ศ.'!E23,ฐานข้อมูล!I$11:J$17,2)</f>
        <v>#N/A</v>
      </c>
      <c r="R23" s="17" t="e">
        <f>VLOOKUP('แบบ-ปรับเงินเดือนตามวุฒิ ก.ค.ศ.'!Q23,ฐานข้อมูล!L$11:W$17,1+R$6)</f>
        <v>#N/A</v>
      </c>
      <c r="S23" s="17" t="e">
        <f>VLOOKUP('แบบ-ปรับเงินเดือนตามวุฒิ ก.ค.ศ.'!Q23,ฐานข้อมูล!L$11:W$17,1+S$6)</f>
        <v>#N/A</v>
      </c>
      <c r="T23" s="17" t="e">
        <f>VLOOKUP('แบบ-ปรับเงินเดือนตามวุฒิ ก.ค.ศ.'!Q23,ฐานข้อมูล!L$11:W$17,1+T$6)</f>
        <v>#N/A</v>
      </c>
      <c r="U23" s="17" t="e">
        <f>VLOOKUP('แบบ-ปรับเงินเดือนตามวุฒิ ก.ค.ศ.'!Q23,ฐานข้อมูล!L$11:W$17,1+U$6)</f>
        <v>#N/A</v>
      </c>
      <c r="V23" s="17" t="e">
        <f>VLOOKUP('แบบ-ปรับเงินเดือนตามวุฒิ ก.ค.ศ.'!Q23,ฐานข้อมูล!L$11:W$17,1+V$6)</f>
        <v>#N/A</v>
      </c>
      <c r="W23" s="17" t="e">
        <f>VLOOKUP('แบบ-ปรับเงินเดือนตามวุฒิ ก.ค.ศ.'!Q23,ฐานข้อมูล!L$11:W$17,1+W$6)</f>
        <v>#N/A</v>
      </c>
      <c r="X23" s="17" t="e">
        <f>VLOOKUP('แบบ-ปรับเงินเดือนตามวุฒิ ก.ค.ศ.'!Q23,ฐานข้อมูล!L$11:W$17,1+X$6)</f>
        <v>#N/A</v>
      </c>
      <c r="Y23" s="17" t="e">
        <f>VLOOKUP('แบบ-ปรับเงินเดือนตามวุฒิ ก.ค.ศ.'!Q23,ฐานข้อมูล!L$11:W$17,1+Y$6)</f>
        <v>#N/A</v>
      </c>
      <c r="Z23" s="17" t="e">
        <f>VLOOKUP('แบบ-ปรับเงินเดือนตามวุฒิ ก.ค.ศ.'!Q23,ฐานข้อมูล!L$11:W$17,1+Z$6)</f>
        <v>#N/A</v>
      </c>
      <c r="AA23" s="17" t="e">
        <f>VLOOKUP('แบบ-ปรับเงินเดือนตามวุฒิ ก.ค.ศ.'!Q23,ฐานข้อมูล!L$11:W$17,1+AA$6)</f>
        <v>#N/A</v>
      </c>
      <c r="AB23" s="17" t="e">
        <f>VLOOKUP('แบบ-ปรับเงินเดือนตามวุฒิ ก.ค.ศ.'!Q23,ฐานข้อมูล!L$11:W$17,1+AB$6)</f>
        <v>#N/A</v>
      </c>
      <c r="AC23" s="18" t="e">
        <f t="shared" si="3"/>
        <v>#N/A</v>
      </c>
      <c r="AD23" s="17" t="e">
        <f>IF(AC23=0,0,VLOOKUP('แบบ-ปรับเงินเดือนตามวุฒิ ก.ค.ศ.'!Q23,ฐานข้อมูล!L$21:W$27,1+'แบบ-ปรับเงินเดือนตามวุฒิ ก.ค.ศ.'!AC23))</f>
        <v>#N/A</v>
      </c>
      <c r="AE23" s="19" t="e">
        <f t="shared" si="5"/>
        <v>#N/A</v>
      </c>
      <c r="AF23" s="17" t="e">
        <f>IF(AD23=0,J23,IF(AE23&gt;=VLOOKUP(Q23,ฐานข้อมูล!L$31:V$37,'แบบ-ปรับเงินเดือนตามวุฒิ ก.ค.ศ.'!AC23+1),VLOOKUP(Q23,ฐานข้อมูล!L$31:V$37,'แบบ-ปรับเงินเดือนตามวุฒิ ก.ค.ศ.'!AC23+1),'แบบ-ปรับเงินเดือนตามวุฒิ ก.ค.ศ.'!AE23))</f>
        <v>#N/A</v>
      </c>
    </row>
    <row r="24" spans="1:32" s="17" customFormat="1" ht="21.95" customHeight="1">
      <c r="A24" s="24"/>
      <c r="B24" s="75"/>
      <c r="C24" s="75"/>
      <c r="D24" s="25"/>
      <c r="E24" s="25"/>
      <c r="F24" s="84"/>
      <c r="G24" s="82"/>
      <c r="H24" s="84"/>
      <c r="I24" s="80"/>
      <c r="J24" s="85"/>
      <c r="K24" s="80"/>
      <c r="L24" s="16" t="e">
        <f t="shared" si="6"/>
        <v>#N/A</v>
      </c>
      <c r="M24" s="16" t="e">
        <f t="shared" si="7"/>
        <v>#N/A</v>
      </c>
      <c r="N24" s="62" t="e">
        <f t="shared" si="8"/>
        <v>#N/A</v>
      </c>
      <c r="Q24" s="17" t="e">
        <f>VLOOKUP('แบบ-ปรับเงินเดือนตามวุฒิ ก.ค.ศ.'!E24,ฐานข้อมูล!I$11:J$17,2)</f>
        <v>#N/A</v>
      </c>
      <c r="R24" s="17" t="e">
        <f>VLOOKUP('แบบ-ปรับเงินเดือนตามวุฒิ ก.ค.ศ.'!Q24,ฐานข้อมูล!L$11:W$17,1+R$6)</f>
        <v>#N/A</v>
      </c>
      <c r="S24" s="17" t="e">
        <f>VLOOKUP('แบบ-ปรับเงินเดือนตามวุฒิ ก.ค.ศ.'!Q24,ฐานข้อมูล!L$11:W$17,1+S$6)</f>
        <v>#N/A</v>
      </c>
      <c r="T24" s="17" t="e">
        <f>VLOOKUP('แบบ-ปรับเงินเดือนตามวุฒิ ก.ค.ศ.'!Q24,ฐานข้อมูล!L$11:W$17,1+T$6)</f>
        <v>#N/A</v>
      </c>
      <c r="U24" s="17" t="e">
        <f>VLOOKUP('แบบ-ปรับเงินเดือนตามวุฒิ ก.ค.ศ.'!Q24,ฐานข้อมูล!L$11:W$17,1+U$6)</f>
        <v>#N/A</v>
      </c>
      <c r="V24" s="17" t="e">
        <f>VLOOKUP('แบบ-ปรับเงินเดือนตามวุฒิ ก.ค.ศ.'!Q24,ฐานข้อมูล!L$11:W$17,1+V$6)</f>
        <v>#N/A</v>
      </c>
      <c r="W24" s="17" t="e">
        <f>VLOOKUP('แบบ-ปรับเงินเดือนตามวุฒิ ก.ค.ศ.'!Q24,ฐานข้อมูล!L$11:W$17,1+W$6)</f>
        <v>#N/A</v>
      </c>
      <c r="X24" s="17" t="e">
        <f>VLOOKUP('แบบ-ปรับเงินเดือนตามวุฒิ ก.ค.ศ.'!Q24,ฐานข้อมูล!L$11:W$17,1+X$6)</f>
        <v>#N/A</v>
      </c>
      <c r="Y24" s="17" t="e">
        <f>VLOOKUP('แบบ-ปรับเงินเดือนตามวุฒิ ก.ค.ศ.'!Q24,ฐานข้อมูล!L$11:W$17,1+Y$6)</f>
        <v>#N/A</v>
      </c>
      <c r="Z24" s="17" t="e">
        <f>VLOOKUP('แบบ-ปรับเงินเดือนตามวุฒิ ก.ค.ศ.'!Q24,ฐานข้อมูล!L$11:W$17,1+Z$6)</f>
        <v>#N/A</v>
      </c>
      <c r="AA24" s="17" t="e">
        <f>VLOOKUP('แบบ-ปรับเงินเดือนตามวุฒิ ก.ค.ศ.'!Q24,ฐานข้อมูล!L$11:W$17,1+AA$6)</f>
        <v>#N/A</v>
      </c>
      <c r="AB24" s="17" t="e">
        <f>VLOOKUP('แบบ-ปรับเงินเดือนตามวุฒิ ก.ค.ศ.'!Q24,ฐานข้อมูล!L$11:W$17,1+AB$6)</f>
        <v>#N/A</v>
      </c>
      <c r="AC24" s="18" t="e">
        <f t="shared" si="3"/>
        <v>#N/A</v>
      </c>
      <c r="AD24" s="17" t="e">
        <f>IF(AC24=0,0,VLOOKUP('แบบ-ปรับเงินเดือนตามวุฒิ ก.ค.ศ.'!Q24,ฐานข้อมูล!L$21:W$27,1+'แบบ-ปรับเงินเดือนตามวุฒิ ก.ค.ศ.'!AC24))</f>
        <v>#N/A</v>
      </c>
      <c r="AE24" s="19" t="e">
        <f t="shared" si="5"/>
        <v>#N/A</v>
      </c>
      <c r="AF24" s="17" t="e">
        <f>IF(AD24=0,J24,IF(AE24&gt;=VLOOKUP(Q24,ฐานข้อมูล!L$31:V$37,'แบบ-ปรับเงินเดือนตามวุฒิ ก.ค.ศ.'!AC24+1),VLOOKUP(Q24,ฐานข้อมูล!L$31:V$37,'แบบ-ปรับเงินเดือนตามวุฒิ ก.ค.ศ.'!AC24+1),'แบบ-ปรับเงินเดือนตามวุฒิ ก.ค.ศ.'!AE24))</f>
        <v>#N/A</v>
      </c>
    </row>
    <row r="25" spans="1:32" s="17" customFormat="1" ht="21.95" customHeight="1">
      <c r="A25" s="24"/>
      <c r="B25" s="75"/>
      <c r="C25" s="75"/>
      <c r="D25" s="25"/>
      <c r="E25" s="25"/>
      <c r="F25" s="84"/>
      <c r="G25" s="82"/>
      <c r="H25" s="84"/>
      <c r="I25" s="80"/>
      <c r="J25" s="85"/>
      <c r="K25" s="80"/>
      <c r="L25" s="16" t="e">
        <f t="shared" si="6"/>
        <v>#N/A</v>
      </c>
      <c r="M25" s="16" t="e">
        <f t="shared" si="7"/>
        <v>#N/A</v>
      </c>
      <c r="N25" s="62" t="e">
        <f t="shared" si="8"/>
        <v>#N/A</v>
      </c>
      <c r="Q25" s="17" t="e">
        <f>VLOOKUP('แบบ-ปรับเงินเดือนตามวุฒิ ก.ค.ศ.'!E25,ฐานข้อมูล!I$11:J$17,2)</f>
        <v>#N/A</v>
      </c>
      <c r="R25" s="17" t="e">
        <f>VLOOKUP('แบบ-ปรับเงินเดือนตามวุฒิ ก.ค.ศ.'!Q25,ฐานข้อมูล!L$11:W$17,1+R$6)</f>
        <v>#N/A</v>
      </c>
      <c r="S25" s="17" t="e">
        <f>VLOOKUP('แบบ-ปรับเงินเดือนตามวุฒิ ก.ค.ศ.'!Q25,ฐานข้อมูล!L$11:W$17,1+S$6)</f>
        <v>#N/A</v>
      </c>
      <c r="T25" s="17" t="e">
        <f>VLOOKUP('แบบ-ปรับเงินเดือนตามวุฒิ ก.ค.ศ.'!Q25,ฐานข้อมูล!L$11:W$17,1+T$6)</f>
        <v>#N/A</v>
      </c>
      <c r="U25" s="17" t="e">
        <f>VLOOKUP('แบบ-ปรับเงินเดือนตามวุฒิ ก.ค.ศ.'!Q25,ฐานข้อมูล!L$11:W$17,1+U$6)</f>
        <v>#N/A</v>
      </c>
      <c r="V25" s="17" t="e">
        <f>VLOOKUP('แบบ-ปรับเงินเดือนตามวุฒิ ก.ค.ศ.'!Q25,ฐานข้อมูล!L$11:W$17,1+V$6)</f>
        <v>#N/A</v>
      </c>
      <c r="W25" s="17" t="e">
        <f>VLOOKUP('แบบ-ปรับเงินเดือนตามวุฒิ ก.ค.ศ.'!Q25,ฐานข้อมูล!L$11:W$17,1+W$6)</f>
        <v>#N/A</v>
      </c>
      <c r="X25" s="17" t="e">
        <f>VLOOKUP('แบบ-ปรับเงินเดือนตามวุฒิ ก.ค.ศ.'!Q25,ฐานข้อมูล!L$11:W$17,1+X$6)</f>
        <v>#N/A</v>
      </c>
      <c r="Y25" s="17" t="e">
        <f>VLOOKUP('แบบ-ปรับเงินเดือนตามวุฒิ ก.ค.ศ.'!Q25,ฐานข้อมูล!L$11:W$17,1+Y$6)</f>
        <v>#N/A</v>
      </c>
      <c r="Z25" s="17" t="e">
        <f>VLOOKUP('แบบ-ปรับเงินเดือนตามวุฒิ ก.ค.ศ.'!Q25,ฐานข้อมูล!L$11:W$17,1+Z$6)</f>
        <v>#N/A</v>
      </c>
      <c r="AA25" s="17" t="e">
        <f>VLOOKUP('แบบ-ปรับเงินเดือนตามวุฒิ ก.ค.ศ.'!Q25,ฐานข้อมูล!L$11:W$17,1+AA$6)</f>
        <v>#N/A</v>
      </c>
      <c r="AB25" s="17" t="e">
        <f>VLOOKUP('แบบ-ปรับเงินเดือนตามวุฒิ ก.ค.ศ.'!Q25,ฐานข้อมูล!L$11:W$17,1+AB$6)</f>
        <v>#N/A</v>
      </c>
      <c r="AC25" s="18" t="e">
        <f t="shared" si="3"/>
        <v>#N/A</v>
      </c>
      <c r="AD25" s="17" t="e">
        <f>IF(AC25=0,0,VLOOKUP('แบบ-ปรับเงินเดือนตามวุฒิ ก.ค.ศ.'!Q25,ฐานข้อมูล!L$21:W$27,1+'แบบ-ปรับเงินเดือนตามวุฒิ ก.ค.ศ.'!AC25))</f>
        <v>#N/A</v>
      </c>
      <c r="AE25" s="19" t="e">
        <f t="shared" si="5"/>
        <v>#N/A</v>
      </c>
      <c r="AF25" s="17" t="e">
        <f>IF(AD25=0,J25,IF(AE25&gt;=VLOOKUP(Q25,ฐานข้อมูล!L$31:V$37,'แบบ-ปรับเงินเดือนตามวุฒิ ก.ค.ศ.'!AC25+1),VLOOKUP(Q25,ฐานข้อมูล!L$31:V$37,'แบบ-ปรับเงินเดือนตามวุฒิ ก.ค.ศ.'!AC25+1),'แบบ-ปรับเงินเดือนตามวุฒิ ก.ค.ศ.'!AE25))</f>
        <v>#N/A</v>
      </c>
    </row>
    <row r="26" spans="1:32" s="17" customFormat="1" ht="21.95" customHeight="1">
      <c r="A26" s="24"/>
      <c r="B26" s="75"/>
      <c r="C26" s="75"/>
      <c r="D26" s="25"/>
      <c r="E26" s="25"/>
      <c r="F26" s="84"/>
      <c r="G26" s="82"/>
      <c r="H26" s="84"/>
      <c r="I26" s="80"/>
      <c r="J26" s="85"/>
      <c r="K26" s="80"/>
      <c r="L26" s="16" t="e">
        <f t="shared" si="6"/>
        <v>#N/A</v>
      </c>
      <c r="M26" s="16" t="e">
        <f t="shared" si="7"/>
        <v>#N/A</v>
      </c>
      <c r="N26" s="62" t="e">
        <f t="shared" si="8"/>
        <v>#N/A</v>
      </c>
      <c r="Q26" s="17" t="e">
        <f>VLOOKUP('แบบ-ปรับเงินเดือนตามวุฒิ ก.ค.ศ.'!E26,ฐานข้อมูล!I$11:J$17,2)</f>
        <v>#N/A</v>
      </c>
      <c r="R26" s="17" t="e">
        <f>VLOOKUP('แบบ-ปรับเงินเดือนตามวุฒิ ก.ค.ศ.'!Q26,ฐานข้อมูล!L$11:W$17,1+R$6)</f>
        <v>#N/A</v>
      </c>
      <c r="S26" s="17" t="e">
        <f>VLOOKUP('แบบ-ปรับเงินเดือนตามวุฒิ ก.ค.ศ.'!Q26,ฐานข้อมูล!L$11:W$17,1+S$6)</f>
        <v>#N/A</v>
      </c>
      <c r="T26" s="17" t="e">
        <f>VLOOKUP('แบบ-ปรับเงินเดือนตามวุฒิ ก.ค.ศ.'!Q26,ฐานข้อมูล!L$11:W$17,1+T$6)</f>
        <v>#N/A</v>
      </c>
      <c r="U26" s="17" t="e">
        <f>VLOOKUP('แบบ-ปรับเงินเดือนตามวุฒิ ก.ค.ศ.'!Q26,ฐานข้อมูล!L$11:W$17,1+U$6)</f>
        <v>#N/A</v>
      </c>
      <c r="V26" s="17" t="e">
        <f>VLOOKUP('แบบ-ปรับเงินเดือนตามวุฒิ ก.ค.ศ.'!Q26,ฐานข้อมูล!L$11:W$17,1+V$6)</f>
        <v>#N/A</v>
      </c>
      <c r="W26" s="17" t="e">
        <f>VLOOKUP('แบบ-ปรับเงินเดือนตามวุฒิ ก.ค.ศ.'!Q26,ฐานข้อมูล!L$11:W$17,1+W$6)</f>
        <v>#N/A</v>
      </c>
      <c r="X26" s="17" t="e">
        <f>VLOOKUP('แบบ-ปรับเงินเดือนตามวุฒิ ก.ค.ศ.'!Q26,ฐานข้อมูล!L$11:W$17,1+X$6)</f>
        <v>#N/A</v>
      </c>
      <c r="Y26" s="17" t="e">
        <f>VLOOKUP('แบบ-ปรับเงินเดือนตามวุฒิ ก.ค.ศ.'!Q26,ฐานข้อมูล!L$11:W$17,1+Y$6)</f>
        <v>#N/A</v>
      </c>
      <c r="Z26" s="17" t="e">
        <f>VLOOKUP('แบบ-ปรับเงินเดือนตามวุฒิ ก.ค.ศ.'!Q26,ฐานข้อมูล!L$11:W$17,1+Z$6)</f>
        <v>#N/A</v>
      </c>
      <c r="AA26" s="17" t="e">
        <f>VLOOKUP('แบบ-ปรับเงินเดือนตามวุฒิ ก.ค.ศ.'!Q26,ฐานข้อมูล!L$11:W$17,1+AA$6)</f>
        <v>#N/A</v>
      </c>
      <c r="AB26" s="17" t="e">
        <f>VLOOKUP('แบบ-ปรับเงินเดือนตามวุฒิ ก.ค.ศ.'!Q26,ฐานข้อมูล!L$11:W$17,1+AB$6)</f>
        <v>#N/A</v>
      </c>
      <c r="AC26" s="18" t="e">
        <f t="shared" si="3"/>
        <v>#N/A</v>
      </c>
      <c r="AD26" s="17" t="e">
        <f>IF(AC26=0,0,VLOOKUP('แบบ-ปรับเงินเดือนตามวุฒิ ก.ค.ศ.'!Q26,ฐานข้อมูล!L$21:W$27,1+'แบบ-ปรับเงินเดือนตามวุฒิ ก.ค.ศ.'!AC26))</f>
        <v>#N/A</v>
      </c>
      <c r="AE26" s="19" t="e">
        <f t="shared" si="5"/>
        <v>#N/A</v>
      </c>
      <c r="AF26" s="17" t="e">
        <f>IF(AD26=0,J26,IF(AE26&gt;=VLOOKUP(Q26,ฐานข้อมูล!L$31:V$37,'แบบ-ปรับเงินเดือนตามวุฒิ ก.ค.ศ.'!AC26+1),VLOOKUP(Q26,ฐานข้อมูล!L$31:V$37,'แบบ-ปรับเงินเดือนตามวุฒิ ก.ค.ศ.'!AC26+1),'แบบ-ปรับเงินเดือนตามวุฒิ ก.ค.ศ.'!AE26))</f>
        <v>#N/A</v>
      </c>
    </row>
    <row r="27" spans="1:32" s="17" customFormat="1" ht="21.95" customHeight="1">
      <c r="A27" s="24"/>
      <c r="B27" s="75"/>
      <c r="C27" s="75"/>
      <c r="D27" s="25"/>
      <c r="E27" s="25"/>
      <c r="F27" s="84"/>
      <c r="G27" s="82"/>
      <c r="H27" s="84"/>
      <c r="I27" s="80"/>
      <c r="J27" s="85"/>
      <c r="K27" s="80"/>
      <c r="L27" s="16" t="e">
        <f t="shared" si="6"/>
        <v>#N/A</v>
      </c>
      <c r="M27" s="16" t="e">
        <f t="shared" si="7"/>
        <v>#N/A</v>
      </c>
      <c r="N27" s="62" t="e">
        <f t="shared" si="8"/>
        <v>#N/A</v>
      </c>
      <c r="Q27" s="17" t="e">
        <f>VLOOKUP('แบบ-ปรับเงินเดือนตามวุฒิ ก.ค.ศ.'!E27,ฐานข้อมูล!I$11:J$17,2)</f>
        <v>#N/A</v>
      </c>
      <c r="R27" s="17" t="e">
        <f>VLOOKUP('แบบ-ปรับเงินเดือนตามวุฒิ ก.ค.ศ.'!Q27,ฐานข้อมูล!L$11:W$17,1+R$6)</f>
        <v>#N/A</v>
      </c>
      <c r="S27" s="17" t="e">
        <f>VLOOKUP('แบบ-ปรับเงินเดือนตามวุฒิ ก.ค.ศ.'!Q27,ฐานข้อมูล!L$11:W$17,1+S$6)</f>
        <v>#N/A</v>
      </c>
      <c r="T27" s="17" t="e">
        <f>VLOOKUP('แบบ-ปรับเงินเดือนตามวุฒิ ก.ค.ศ.'!Q27,ฐานข้อมูล!L$11:W$17,1+T$6)</f>
        <v>#N/A</v>
      </c>
      <c r="U27" s="17" t="e">
        <f>VLOOKUP('แบบ-ปรับเงินเดือนตามวุฒิ ก.ค.ศ.'!Q27,ฐานข้อมูล!L$11:W$17,1+U$6)</f>
        <v>#N/A</v>
      </c>
      <c r="V27" s="17" t="e">
        <f>VLOOKUP('แบบ-ปรับเงินเดือนตามวุฒิ ก.ค.ศ.'!Q27,ฐานข้อมูล!L$11:W$17,1+V$6)</f>
        <v>#N/A</v>
      </c>
      <c r="W27" s="17" t="e">
        <f>VLOOKUP('แบบ-ปรับเงินเดือนตามวุฒิ ก.ค.ศ.'!Q27,ฐานข้อมูล!L$11:W$17,1+W$6)</f>
        <v>#N/A</v>
      </c>
      <c r="X27" s="17" t="e">
        <f>VLOOKUP('แบบ-ปรับเงินเดือนตามวุฒิ ก.ค.ศ.'!Q27,ฐานข้อมูล!L$11:W$17,1+X$6)</f>
        <v>#N/A</v>
      </c>
      <c r="Y27" s="17" t="e">
        <f>VLOOKUP('แบบ-ปรับเงินเดือนตามวุฒิ ก.ค.ศ.'!Q27,ฐานข้อมูล!L$11:W$17,1+Y$6)</f>
        <v>#N/A</v>
      </c>
      <c r="Z27" s="17" t="e">
        <f>VLOOKUP('แบบ-ปรับเงินเดือนตามวุฒิ ก.ค.ศ.'!Q27,ฐานข้อมูล!L$11:W$17,1+Z$6)</f>
        <v>#N/A</v>
      </c>
      <c r="AA27" s="17" t="e">
        <f>VLOOKUP('แบบ-ปรับเงินเดือนตามวุฒิ ก.ค.ศ.'!Q27,ฐานข้อมูล!L$11:W$17,1+AA$6)</f>
        <v>#N/A</v>
      </c>
      <c r="AB27" s="17" t="e">
        <f>VLOOKUP('แบบ-ปรับเงินเดือนตามวุฒิ ก.ค.ศ.'!Q27,ฐานข้อมูล!L$11:W$17,1+AB$6)</f>
        <v>#N/A</v>
      </c>
      <c r="AC27" s="18" t="e">
        <f t="shared" si="3"/>
        <v>#N/A</v>
      </c>
      <c r="AD27" s="17" t="e">
        <f>IF(AC27=0,0,VLOOKUP('แบบ-ปรับเงินเดือนตามวุฒิ ก.ค.ศ.'!Q27,ฐานข้อมูล!L$21:W$27,1+'แบบ-ปรับเงินเดือนตามวุฒิ ก.ค.ศ.'!AC27))</f>
        <v>#N/A</v>
      </c>
      <c r="AE27" s="19" t="e">
        <f t="shared" si="5"/>
        <v>#N/A</v>
      </c>
      <c r="AF27" s="17" t="e">
        <f>IF(AD27=0,J27,IF(AE27&gt;=VLOOKUP(Q27,ฐานข้อมูล!L$31:V$37,'แบบ-ปรับเงินเดือนตามวุฒิ ก.ค.ศ.'!AC27+1),VLOOKUP(Q27,ฐานข้อมูล!L$31:V$37,'แบบ-ปรับเงินเดือนตามวุฒิ ก.ค.ศ.'!AC27+1),'แบบ-ปรับเงินเดือนตามวุฒิ ก.ค.ศ.'!AE27))</f>
        <v>#N/A</v>
      </c>
    </row>
    <row r="28" spans="1:32" s="17" customFormat="1" ht="21.95" customHeight="1">
      <c r="A28" s="24"/>
      <c r="B28" s="75"/>
      <c r="C28" s="75"/>
      <c r="D28" s="25"/>
      <c r="E28" s="25"/>
      <c r="F28" s="84"/>
      <c r="G28" s="82"/>
      <c r="H28" s="84"/>
      <c r="I28" s="80"/>
      <c r="J28" s="85"/>
      <c r="K28" s="80"/>
      <c r="L28" s="16" t="e">
        <f t="shared" si="6"/>
        <v>#N/A</v>
      </c>
      <c r="M28" s="16" t="e">
        <f t="shared" si="7"/>
        <v>#N/A</v>
      </c>
      <c r="N28" s="62" t="e">
        <f t="shared" si="8"/>
        <v>#N/A</v>
      </c>
      <c r="Q28" s="17" t="e">
        <f>VLOOKUP('แบบ-ปรับเงินเดือนตามวุฒิ ก.ค.ศ.'!E28,ฐานข้อมูล!I$11:J$17,2)</f>
        <v>#N/A</v>
      </c>
      <c r="R28" s="17" t="e">
        <f>VLOOKUP('แบบ-ปรับเงินเดือนตามวุฒิ ก.ค.ศ.'!Q28,ฐานข้อมูล!L$11:W$17,1+R$6)</f>
        <v>#N/A</v>
      </c>
      <c r="S28" s="17" t="e">
        <f>VLOOKUP('แบบ-ปรับเงินเดือนตามวุฒิ ก.ค.ศ.'!Q28,ฐานข้อมูล!L$11:W$17,1+S$6)</f>
        <v>#N/A</v>
      </c>
      <c r="T28" s="17" t="e">
        <f>VLOOKUP('แบบ-ปรับเงินเดือนตามวุฒิ ก.ค.ศ.'!Q28,ฐานข้อมูล!L$11:W$17,1+T$6)</f>
        <v>#N/A</v>
      </c>
      <c r="U28" s="17" t="e">
        <f>VLOOKUP('แบบ-ปรับเงินเดือนตามวุฒิ ก.ค.ศ.'!Q28,ฐานข้อมูล!L$11:W$17,1+U$6)</f>
        <v>#N/A</v>
      </c>
      <c r="V28" s="17" t="e">
        <f>VLOOKUP('แบบ-ปรับเงินเดือนตามวุฒิ ก.ค.ศ.'!Q28,ฐานข้อมูล!L$11:W$17,1+V$6)</f>
        <v>#N/A</v>
      </c>
      <c r="W28" s="17" t="e">
        <f>VLOOKUP('แบบ-ปรับเงินเดือนตามวุฒิ ก.ค.ศ.'!Q28,ฐานข้อมูล!L$11:W$17,1+W$6)</f>
        <v>#N/A</v>
      </c>
      <c r="X28" s="17" t="e">
        <f>VLOOKUP('แบบ-ปรับเงินเดือนตามวุฒิ ก.ค.ศ.'!Q28,ฐานข้อมูล!L$11:W$17,1+X$6)</f>
        <v>#N/A</v>
      </c>
      <c r="Y28" s="17" t="e">
        <f>VLOOKUP('แบบ-ปรับเงินเดือนตามวุฒิ ก.ค.ศ.'!Q28,ฐานข้อมูล!L$11:W$17,1+Y$6)</f>
        <v>#N/A</v>
      </c>
      <c r="Z28" s="17" t="e">
        <f>VLOOKUP('แบบ-ปรับเงินเดือนตามวุฒิ ก.ค.ศ.'!Q28,ฐานข้อมูล!L$11:W$17,1+Z$6)</f>
        <v>#N/A</v>
      </c>
      <c r="AA28" s="17" t="e">
        <f>VLOOKUP('แบบ-ปรับเงินเดือนตามวุฒิ ก.ค.ศ.'!Q28,ฐานข้อมูล!L$11:W$17,1+AA$6)</f>
        <v>#N/A</v>
      </c>
      <c r="AB28" s="17" t="e">
        <f>VLOOKUP('แบบ-ปรับเงินเดือนตามวุฒิ ก.ค.ศ.'!Q28,ฐานข้อมูล!L$11:W$17,1+AB$6)</f>
        <v>#N/A</v>
      </c>
      <c r="AC28" s="18" t="e">
        <f t="shared" si="3"/>
        <v>#N/A</v>
      </c>
      <c r="AD28" s="17" t="e">
        <f>IF(AC28=0,0,VLOOKUP('แบบ-ปรับเงินเดือนตามวุฒิ ก.ค.ศ.'!Q28,ฐานข้อมูล!L$21:W$27,1+'แบบ-ปรับเงินเดือนตามวุฒิ ก.ค.ศ.'!AC28))</f>
        <v>#N/A</v>
      </c>
      <c r="AE28" s="19" t="e">
        <f t="shared" si="5"/>
        <v>#N/A</v>
      </c>
      <c r="AF28" s="17" t="e">
        <f>IF(AD28=0,J28,IF(AE28&gt;=VLOOKUP(Q28,ฐานข้อมูล!L$31:V$37,'แบบ-ปรับเงินเดือนตามวุฒิ ก.ค.ศ.'!AC28+1),VLOOKUP(Q28,ฐานข้อมูล!L$31:V$37,'แบบ-ปรับเงินเดือนตามวุฒิ ก.ค.ศ.'!AC28+1),'แบบ-ปรับเงินเดือนตามวุฒิ ก.ค.ศ.'!AE28))</f>
        <v>#N/A</v>
      </c>
    </row>
    <row r="29" spans="1:32" s="17" customFormat="1" ht="21.95" customHeight="1">
      <c r="A29" s="24"/>
      <c r="B29" s="75"/>
      <c r="C29" s="75"/>
      <c r="D29" s="25"/>
      <c r="E29" s="25"/>
      <c r="F29" s="84"/>
      <c r="G29" s="82"/>
      <c r="H29" s="84"/>
      <c r="I29" s="80"/>
      <c r="J29" s="85"/>
      <c r="K29" s="80"/>
      <c r="L29" s="16" t="e">
        <f t="shared" si="6"/>
        <v>#N/A</v>
      </c>
      <c r="M29" s="16" t="e">
        <f t="shared" si="7"/>
        <v>#N/A</v>
      </c>
      <c r="N29" s="62" t="e">
        <f t="shared" si="8"/>
        <v>#N/A</v>
      </c>
      <c r="Q29" s="17" t="e">
        <f>VLOOKUP('แบบ-ปรับเงินเดือนตามวุฒิ ก.ค.ศ.'!E29,ฐานข้อมูล!I$11:J$17,2)</f>
        <v>#N/A</v>
      </c>
      <c r="R29" s="17" t="e">
        <f>VLOOKUP('แบบ-ปรับเงินเดือนตามวุฒิ ก.ค.ศ.'!Q29,ฐานข้อมูล!L$11:W$17,1+R$6)</f>
        <v>#N/A</v>
      </c>
      <c r="S29" s="17" t="e">
        <f>VLOOKUP('แบบ-ปรับเงินเดือนตามวุฒิ ก.ค.ศ.'!Q29,ฐานข้อมูล!L$11:W$17,1+S$6)</f>
        <v>#N/A</v>
      </c>
      <c r="T29" s="17" t="e">
        <f>VLOOKUP('แบบ-ปรับเงินเดือนตามวุฒิ ก.ค.ศ.'!Q29,ฐานข้อมูล!L$11:W$17,1+T$6)</f>
        <v>#N/A</v>
      </c>
      <c r="U29" s="17" t="e">
        <f>VLOOKUP('แบบ-ปรับเงินเดือนตามวุฒิ ก.ค.ศ.'!Q29,ฐานข้อมูล!L$11:W$17,1+U$6)</f>
        <v>#N/A</v>
      </c>
      <c r="V29" s="17" t="e">
        <f>VLOOKUP('แบบ-ปรับเงินเดือนตามวุฒิ ก.ค.ศ.'!Q29,ฐานข้อมูล!L$11:W$17,1+V$6)</f>
        <v>#N/A</v>
      </c>
      <c r="W29" s="17" t="e">
        <f>VLOOKUP('แบบ-ปรับเงินเดือนตามวุฒิ ก.ค.ศ.'!Q29,ฐานข้อมูล!L$11:W$17,1+W$6)</f>
        <v>#N/A</v>
      </c>
      <c r="X29" s="17" t="e">
        <f>VLOOKUP('แบบ-ปรับเงินเดือนตามวุฒิ ก.ค.ศ.'!Q29,ฐานข้อมูล!L$11:W$17,1+X$6)</f>
        <v>#N/A</v>
      </c>
      <c r="Y29" s="17" t="e">
        <f>VLOOKUP('แบบ-ปรับเงินเดือนตามวุฒิ ก.ค.ศ.'!Q29,ฐานข้อมูล!L$11:W$17,1+Y$6)</f>
        <v>#N/A</v>
      </c>
      <c r="Z29" s="17" t="e">
        <f>VLOOKUP('แบบ-ปรับเงินเดือนตามวุฒิ ก.ค.ศ.'!Q29,ฐานข้อมูล!L$11:W$17,1+Z$6)</f>
        <v>#N/A</v>
      </c>
      <c r="AA29" s="17" t="e">
        <f>VLOOKUP('แบบ-ปรับเงินเดือนตามวุฒิ ก.ค.ศ.'!Q29,ฐานข้อมูล!L$11:W$17,1+AA$6)</f>
        <v>#N/A</v>
      </c>
      <c r="AB29" s="17" t="e">
        <f>VLOOKUP('แบบ-ปรับเงินเดือนตามวุฒิ ก.ค.ศ.'!Q29,ฐานข้อมูล!L$11:W$17,1+AB$6)</f>
        <v>#N/A</v>
      </c>
      <c r="AC29" s="18" t="e">
        <f t="shared" si="3"/>
        <v>#N/A</v>
      </c>
      <c r="AD29" s="17" t="e">
        <f>IF(AC29=0,0,VLOOKUP('แบบ-ปรับเงินเดือนตามวุฒิ ก.ค.ศ.'!Q29,ฐานข้อมูล!L$21:W$27,1+'แบบ-ปรับเงินเดือนตามวุฒิ ก.ค.ศ.'!AC29))</f>
        <v>#N/A</v>
      </c>
      <c r="AE29" s="19" t="e">
        <f t="shared" si="5"/>
        <v>#N/A</v>
      </c>
      <c r="AF29" s="17" t="e">
        <f>IF(AD29=0,J29,IF(AE29&gt;=VLOOKUP(Q29,ฐานข้อมูล!L$31:V$37,'แบบ-ปรับเงินเดือนตามวุฒิ ก.ค.ศ.'!AC29+1),VLOOKUP(Q29,ฐานข้อมูล!L$31:V$37,'แบบ-ปรับเงินเดือนตามวุฒิ ก.ค.ศ.'!AC29+1),'แบบ-ปรับเงินเดือนตามวุฒิ ก.ค.ศ.'!AE29))</f>
        <v>#N/A</v>
      </c>
    </row>
    <row r="30" spans="1:32" s="17" customFormat="1" ht="21.95" customHeight="1">
      <c r="A30" s="24"/>
      <c r="B30" s="75"/>
      <c r="C30" s="75"/>
      <c r="D30" s="25"/>
      <c r="E30" s="25"/>
      <c r="F30" s="84"/>
      <c r="G30" s="82"/>
      <c r="H30" s="84"/>
      <c r="I30" s="80"/>
      <c r="J30" s="85"/>
      <c r="K30" s="80"/>
      <c r="L30" s="16" t="e">
        <f t="shared" si="6"/>
        <v>#N/A</v>
      </c>
      <c r="M30" s="16" t="e">
        <f t="shared" si="7"/>
        <v>#N/A</v>
      </c>
      <c r="N30" s="62" t="e">
        <f t="shared" si="8"/>
        <v>#N/A</v>
      </c>
      <c r="Q30" s="17" t="e">
        <f>VLOOKUP('แบบ-ปรับเงินเดือนตามวุฒิ ก.ค.ศ.'!E30,ฐานข้อมูล!I$11:J$17,2)</f>
        <v>#N/A</v>
      </c>
      <c r="R30" s="17" t="e">
        <f>VLOOKUP('แบบ-ปรับเงินเดือนตามวุฒิ ก.ค.ศ.'!Q30,ฐานข้อมูล!L$11:W$17,1+R$6)</f>
        <v>#N/A</v>
      </c>
      <c r="S30" s="17" t="e">
        <f>VLOOKUP('แบบ-ปรับเงินเดือนตามวุฒิ ก.ค.ศ.'!Q30,ฐานข้อมูล!L$11:W$17,1+S$6)</f>
        <v>#N/A</v>
      </c>
      <c r="T30" s="17" t="e">
        <f>VLOOKUP('แบบ-ปรับเงินเดือนตามวุฒิ ก.ค.ศ.'!Q30,ฐานข้อมูล!L$11:W$17,1+T$6)</f>
        <v>#N/A</v>
      </c>
      <c r="U30" s="17" t="e">
        <f>VLOOKUP('แบบ-ปรับเงินเดือนตามวุฒิ ก.ค.ศ.'!Q30,ฐานข้อมูล!L$11:W$17,1+U$6)</f>
        <v>#N/A</v>
      </c>
      <c r="V30" s="17" t="e">
        <f>VLOOKUP('แบบ-ปรับเงินเดือนตามวุฒิ ก.ค.ศ.'!Q30,ฐานข้อมูล!L$11:W$17,1+V$6)</f>
        <v>#N/A</v>
      </c>
      <c r="W30" s="17" t="e">
        <f>VLOOKUP('แบบ-ปรับเงินเดือนตามวุฒิ ก.ค.ศ.'!Q30,ฐานข้อมูล!L$11:W$17,1+W$6)</f>
        <v>#N/A</v>
      </c>
      <c r="X30" s="17" t="e">
        <f>VLOOKUP('แบบ-ปรับเงินเดือนตามวุฒิ ก.ค.ศ.'!Q30,ฐานข้อมูล!L$11:W$17,1+X$6)</f>
        <v>#N/A</v>
      </c>
      <c r="Y30" s="17" t="e">
        <f>VLOOKUP('แบบ-ปรับเงินเดือนตามวุฒิ ก.ค.ศ.'!Q30,ฐานข้อมูล!L$11:W$17,1+Y$6)</f>
        <v>#N/A</v>
      </c>
      <c r="Z30" s="17" t="e">
        <f>VLOOKUP('แบบ-ปรับเงินเดือนตามวุฒิ ก.ค.ศ.'!Q30,ฐานข้อมูล!L$11:W$17,1+Z$6)</f>
        <v>#N/A</v>
      </c>
      <c r="AA30" s="17" t="e">
        <f>VLOOKUP('แบบ-ปรับเงินเดือนตามวุฒิ ก.ค.ศ.'!Q30,ฐานข้อมูล!L$11:W$17,1+AA$6)</f>
        <v>#N/A</v>
      </c>
      <c r="AB30" s="17" t="e">
        <f>VLOOKUP('แบบ-ปรับเงินเดือนตามวุฒิ ก.ค.ศ.'!Q30,ฐานข้อมูล!L$11:W$17,1+AB$6)</f>
        <v>#N/A</v>
      </c>
      <c r="AC30" s="18" t="e">
        <f t="shared" si="3"/>
        <v>#N/A</v>
      </c>
      <c r="AD30" s="17" t="e">
        <f>IF(AC30=0,0,VLOOKUP('แบบ-ปรับเงินเดือนตามวุฒิ ก.ค.ศ.'!Q30,ฐานข้อมูล!L$21:W$27,1+'แบบ-ปรับเงินเดือนตามวุฒิ ก.ค.ศ.'!AC30))</f>
        <v>#N/A</v>
      </c>
      <c r="AE30" s="19" t="e">
        <f t="shared" si="5"/>
        <v>#N/A</v>
      </c>
      <c r="AF30" s="17" t="e">
        <f>IF(AD30=0,J30,IF(AE30&gt;=VLOOKUP(Q30,ฐานข้อมูล!L$31:V$37,'แบบ-ปรับเงินเดือนตามวุฒิ ก.ค.ศ.'!AC30+1),VLOOKUP(Q30,ฐานข้อมูล!L$31:V$37,'แบบ-ปรับเงินเดือนตามวุฒิ ก.ค.ศ.'!AC30+1),'แบบ-ปรับเงินเดือนตามวุฒิ ก.ค.ศ.'!AE30))</f>
        <v>#N/A</v>
      </c>
    </row>
    <row r="31" spans="1:32" s="17" customFormat="1" ht="21.95" customHeight="1">
      <c r="A31" s="24"/>
      <c r="B31" s="75"/>
      <c r="C31" s="75"/>
      <c r="D31" s="25"/>
      <c r="E31" s="25"/>
      <c r="F31" s="84"/>
      <c r="G31" s="82"/>
      <c r="H31" s="84"/>
      <c r="I31" s="80"/>
      <c r="J31" s="85"/>
      <c r="K31" s="80"/>
      <c r="L31" s="16" t="e">
        <f t="shared" si="1"/>
        <v>#N/A</v>
      </c>
      <c r="M31" s="16" t="e">
        <f t="shared" si="2"/>
        <v>#N/A</v>
      </c>
      <c r="N31" s="62" t="e">
        <f t="shared" si="4"/>
        <v>#N/A</v>
      </c>
      <c r="Q31" s="17" t="e">
        <f>VLOOKUP('แบบ-ปรับเงินเดือนตามวุฒิ ก.ค.ศ.'!E31,ฐานข้อมูล!I$11:J$17,2)</f>
        <v>#N/A</v>
      </c>
      <c r="R31" s="17" t="e">
        <f>VLOOKUP('แบบ-ปรับเงินเดือนตามวุฒิ ก.ค.ศ.'!Q31,ฐานข้อมูล!L$11:W$17,1+R$6)</f>
        <v>#N/A</v>
      </c>
      <c r="S31" s="17" t="e">
        <f>VLOOKUP('แบบ-ปรับเงินเดือนตามวุฒิ ก.ค.ศ.'!Q31,ฐานข้อมูล!L$11:W$17,1+S$6)</f>
        <v>#N/A</v>
      </c>
      <c r="T31" s="17" t="e">
        <f>VLOOKUP('แบบ-ปรับเงินเดือนตามวุฒิ ก.ค.ศ.'!Q31,ฐานข้อมูล!L$11:W$17,1+T$6)</f>
        <v>#N/A</v>
      </c>
      <c r="U31" s="17" t="e">
        <f>VLOOKUP('แบบ-ปรับเงินเดือนตามวุฒิ ก.ค.ศ.'!Q31,ฐานข้อมูล!L$11:W$17,1+U$6)</f>
        <v>#N/A</v>
      </c>
      <c r="V31" s="17" t="e">
        <f>VLOOKUP('แบบ-ปรับเงินเดือนตามวุฒิ ก.ค.ศ.'!Q31,ฐานข้อมูล!L$11:W$17,1+V$6)</f>
        <v>#N/A</v>
      </c>
      <c r="W31" s="17" t="e">
        <f>VLOOKUP('แบบ-ปรับเงินเดือนตามวุฒิ ก.ค.ศ.'!Q31,ฐานข้อมูล!L$11:W$17,1+W$6)</f>
        <v>#N/A</v>
      </c>
      <c r="X31" s="17" t="e">
        <f>VLOOKUP('แบบ-ปรับเงินเดือนตามวุฒิ ก.ค.ศ.'!Q31,ฐานข้อมูล!L$11:W$17,1+X$6)</f>
        <v>#N/A</v>
      </c>
      <c r="Y31" s="17" t="e">
        <f>VLOOKUP('แบบ-ปรับเงินเดือนตามวุฒิ ก.ค.ศ.'!Q31,ฐานข้อมูล!L$11:W$17,1+Y$6)</f>
        <v>#N/A</v>
      </c>
      <c r="Z31" s="17" t="e">
        <f>VLOOKUP('แบบ-ปรับเงินเดือนตามวุฒิ ก.ค.ศ.'!Q31,ฐานข้อมูล!L$11:W$17,1+Z$6)</f>
        <v>#N/A</v>
      </c>
      <c r="AA31" s="17" t="e">
        <f>VLOOKUP('แบบ-ปรับเงินเดือนตามวุฒิ ก.ค.ศ.'!Q31,ฐานข้อมูล!L$11:W$17,1+AA$6)</f>
        <v>#N/A</v>
      </c>
      <c r="AB31" s="17" t="e">
        <f>VLOOKUP('แบบ-ปรับเงินเดือนตามวุฒิ ก.ค.ศ.'!Q31,ฐานข้อมูล!L$11:W$17,1+AB$6)</f>
        <v>#N/A</v>
      </c>
      <c r="AC31" s="18" t="e">
        <f t="shared" si="3"/>
        <v>#N/A</v>
      </c>
      <c r="AD31" s="17" t="e">
        <f>IF(AC31=0,0,VLOOKUP('แบบ-ปรับเงินเดือนตามวุฒิ ก.ค.ศ.'!Q31,ฐานข้อมูล!L$21:W$27,1+'แบบ-ปรับเงินเดือนตามวุฒิ ก.ค.ศ.'!AC31))</f>
        <v>#N/A</v>
      </c>
      <c r="AE31" s="19" t="e">
        <f t="shared" si="5"/>
        <v>#N/A</v>
      </c>
      <c r="AF31" s="17" t="e">
        <f>IF(AD31=0,J31,IF(AE31&gt;=VLOOKUP(Q31,ฐานข้อมูล!L$31:V$37,'แบบ-ปรับเงินเดือนตามวุฒิ ก.ค.ศ.'!AC31+1),VLOOKUP(Q31,ฐานข้อมูล!L$31:V$37,'แบบ-ปรับเงินเดือนตามวุฒิ ก.ค.ศ.'!AC31+1),'แบบ-ปรับเงินเดือนตามวุฒิ ก.ค.ศ.'!AE31))</f>
        <v>#N/A</v>
      </c>
    </row>
    <row r="32" spans="1:32" s="17" customFormat="1" ht="21.95" customHeight="1">
      <c r="A32" s="24"/>
      <c r="B32" s="75"/>
      <c r="C32" s="75"/>
      <c r="D32" s="25"/>
      <c r="E32" s="25"/>
      <c r="F32" s="84"/>
      <c r="G32" s="82"/>
      <c r="H32" s="84"/>
      <c r="I32" s="80"/>
      <c r="J32" s="85"/>
      <c r="K32" s="80"/>
      <c r="L32" s="16" t="e">
        <f t="shared" si="1"/>
        <v>#N/A</v>
      </c>
      <c r="M32" s="16" t="e">
        <f t="shared" si="2"/>
        <v>#N/A</v>
      </c>
      <c r="N32" s="62" t="e">
        <f t="shared" si="4"/>
        <v>#N/A</v>
      </c>
      <c r="Q32" s="17" t="e">
        <f>VLOOKUP('แบบ-ปรับเงินเดือนตามวุฒิ ก.ค.ศ.'!E32,ฐานข้อมูล!I$11:J$17,2)</f>
        <v>#N/A</v>
      </c>
      <c r="R32" s="17" t="e">
        <f>VLOOKUP('แบบ-ปรับเงินเดือนตามวุฒิ ก.ค.ศ.'!Q32,ฐานข้อมูล!L$11:W$17,1+R$6)</f>
        <v>#N/A</v>
      </c>
      <c r="S32" s="17" t="e">
        <f>VLOOKUP('แบบ-ปรับเงินเดือนตามวุฒิ ก.ค.ศ.'!Q32,ฐานข้อมูล!L$11:W$17,1+S$6)</f>
        <v>#N/A</v>
      </c>
      <c r="T32" s="17" t="e">
        <f>VLOOKUP('แบบ-ปรับเงินเดือนตามวุฒิ ก.ค.ศ.'!Q32,ฐานข้อมูล!L$11:W$17,1+T$6)</f>
        <v>#N/A</v>
      </c>
      <c r="U32" s="17" t="e">
        <f>VLOOKUP('แบบ-ปรับเงินเดือนตามวุฒิ ก.ค.ศ.'!Q32,ฐานข้อมูล!L$11:W$17,1+U$6)</f>
        <v>#N/A</v>
      </c>
      <c r="V32" s="17" t="e">
        <f>VLOOKUP('แบบ-ปรับเงินเดือนตามวุฒิ ก.ค.ศ.'!Q32,ฐานข้อมูล!L$11:W$17,1+V$6)</f>
        <v>#N/A</v>
      </c>
      <c r="W32" s="17" t="e">
        <f>VLOOKUP('แบบ-ปรับเงินเดือนตามวุฒิ ก.ค.ศ.'!Q32,ฐานข้อมูล!L$11:W$17,1+W$6)</f>
        <v>#N/A</v>
      </c>
      <c r="X32" s="17" t="e">
        <f>VLOOKUP('แบบ-ปรับเงินเดือนตามวุฒิ ก.ค.ศ.'!Q32,ฐานข้อมูล!L$11:W$17,1+X$6)</f>
        <v>#N/A</v>
      </c>
      <c r="Y32" s="17" t="e">
        <f>VLOOKUP('แบบ-ปรับเงินเดือนตามวุฒิ ก.ค.ศ.'!Q32,ฐานข้อมูล!L$11:W$17,1+Y$6)</f>
        <v>#N/A</v>
      </c>
      <c r="Z32" s="17" t="e">
        <f>VLOOKUP('แบบ-ปรับเงินเดือนตามวุฒิ ก.ค.ศ.'!Q32,ฐานข้อมูล!L$11:W$17,1+Z$6)</f>
        <v>#N/A</v>
      </c>
      <c r="AA32" s="17" t="e">
        <f>VLOOKUP('แบบ-ปรับเงินเดือนตามวุฒิ ก.ค.ศ.'!Q32,ฐานข้อมูล!L$11:W$17,1+AA$6)</f>
        <v>#N/A</v>
      </c>
      <c r="AB32" s="17" t="e">
        <f>VLOOKUP('แบบ-ปรับเงินเดือนตามวุฒิ ก.ค.ศ.'!Q32,ฐานข้อมูล!L$11:W$17,1+AB$6)</f>
        <v>#N/A</v>
      </c>
      <c r="AC32" s="18" t="e">
        <f t="shared" si="3"/>
        <v>#N/A</v>
      </c>
      <c r="AD32" s="17" t="e">
        <f>IF(AC32=0,0,VLOOKUP('แบบ-ปรับเงินเดือนตามวุฒิ ก.ค.ศ.'!Q32,ฐานข้อมูล!L$21:W$27,1+'แบบ-ปรับเงินเดือนตามวุฒิ ก.ค.ศ.'!AC32))</f>
        <v>#N/A</v>
      </c>
      <c r="AE32" s="19" t="e">
        <f t="shared" si="5"/>
        <v>#N/A</v>
      </c>
      <c r="AF32" s="17" t="e">
        <f>IF(AD32=0,J32,IF(AE32&gt;=VLOOKUP(Q32,ฐานข้อมูล!L$31:V$37,'แบบ-ปรับเงินเดือนตามวุฒิ ก.ค.ศ.'!AC32+1),VLOOKUP(Q32,ฐานข้อมูล!L$31:V$37,'แบบ-ปรับเงินเดือนตามวุฒิ ก.ค.ศ.'!AC32+1),'แบบ-ปรับเงินเดือนตามวุฒิ ก.ค.ศ.'!AE32))</f>
        <v>#N/A</v>
      </c>
    </row>
    <row r="33" spans="1:32" s="17" customFormat="1" ht="21.95" customHeight="1">
      <c r="A33" s="24"/>
      <c r="B33" s="75"/>
      <c r="C33" s="75"/>
      <c r="D33" s="25"/>
      <c r="E33" s="25"/>
      <c r="F33" s="84"/>
      <c r="G33" s="82"/>
      <c r="H33" s="84"/>
      <c r="I33" s="80"/>
      <c r="J33" s="85"/>
      <c r="K33" s="80"/>
      <c r="L33" s="16" t="e">
        <f t="shared" si="1"/>
        <v>#N/A</v>
      </c>
      <c r="M33" s="16" t="e">
        <f t="shared" si="2"/>
        <v>#N/A</v>
      </c>
      <c r="N33" s="62" t="e">
        <f t="shared" si="4"/>
        <v>#N/A</v>
      </c>
      <c r="Q33" s="17" t="e">
        <f>VLOOKUP('แบบ-ปรับเงินเดือนตามวุฒิ ก.ค.ศ.'!E33,ฐานข้อมูล!I$11:J$17,2)</f>
        <v>#N/A</v>
      </c>
      <c r="R33" s="17" t="e">
        <f>VLOOKUP('แบบ-ปรับเงินเดือนตามวุฒิ ก.ค.ศ.'!Q33,ฐานข้อมูล!L$11:W$17,1+R$6)</f>
        <v>#N/A</v>
      </c>
      <c r="S33" s="17" t="e">
        <f>VLOOKUP('แบบ-ปรับเงินเดือนตามวุฒิ ก.ค.ศ.'!Q33,ฐานข้อมูล!L$11:W$17,1+S$6)</f>
        <v>#N/A</v>
      </c>
      <c r="T33" s="17" t="e">
        <f>VLOOKUP('แบบ-ปรับเงินเดือนตามวุฒิ ก.ค.ศ.'!Q33,ฐานข้อมูล!L$11:W$17,1+T$6)</f>
        <v>#N/A</v>
      </c>
      <c r="U33" s="17" t="e">
        <f>VLOOKUP('แบบ-ปรับเงินเดือนตามวุฒิ ก.ค.ศ.'!Q33,ฐานข้อมูล!L$11:W$17,1+U$6)</f>
        <v>#N/A</v>
      </c>
      <c r="V33" s="17" t="e">
        <f>VLOOKUP('แบบ-ปรับเงินเดือนตามวุฒิ ก.ค.ศ.'!Q33,ฐานข้อมูล!L$11:W$17,1+V$6)</f>
        <v>#N/A</v>
      </c>
      <c r="W33" s="17" t="e">
        <f>VLOOKUP('แบบ-ปรับเงินเดือนตามวุฒิ ก.ค.ศ.'!Q33,ฐานข้อมูล!L$11:W$17,1+W$6)</f>
        <v>#N/A</v>
      </c>
      <c r="X33" s="17" t="e">
        <f>VLOOKUP('แบบ-ปรับเงินเดือนตามวุฒิ ก.ค.ศ.'!Q33,ฐานข้อมูล!L$11:W$17,1+X$6)</f>
        <v>#N/A</v>
      </c>
      <c r="Y33" s="17" t="e">
        <f>VLOOKUP('แบบ-ปรับเงินเดือนตามวุฒิ ก.ค.ศ.'!Q33,ฐานข้อมูล!L$11:W$17,1+Y$6)</f>
        <v>#N/A</v>
      </c>
      <c r="Z33" s="17" t="e">
        <f>VLOOKUP('แบบ-ปรับเงินเดือนตามวุฒิ ก.ค.ศ.'!Q33,ฐานข้อมูล!L$11:W$17,1+Z$6)</f>
        <v>#N/A</v>
      </c>
      <c r="AA33" s="17" t="e">
        <f>VLOOKUP('แบบ-ปรับเงินเดือนตามวุฒิ ก.ค.ศ.'!Q33,ฐานข้อมูล!L$11:W$17,1+AA$6)</f>
        <v>#N/A</v>
      </c>
      <c r="AB33" s="17" t="e">
        <f>VLOOKUP('แบบ-ปรับเงินเดือนตามวุฒิ ก.ค.ศ.'!Q33,ฐานข้อมูล!L$11:W$17,1+AB$6)</f>
        <v>#N/A</v>
      </c>
      <c r="AC33" s="18" t="e">
        <f t="shared" si="3"/>
        <v>#N/A</v>
      </c>
      <c r="AD33" s="17" t="e">
        <f>IF(AC33=0,0,VLOOKUP('แบบ-ปรับเงินเดือนตามวุฒิ ก.ค.ศ.'!Q33,ฐานข้อมูล!L$21:W$27,1+'แบบ-ปรับเงินเดือนตามวุฒิ ก.ค.ศ.'!AC33))</f>
        <v>#N/A</v>
      </c>
      <c r="AE33" s="19" t="e">
        <f t="shared" si="5"/>
        <v>#N/A</v>
      </c>
      <c r="AF33" s="17" t="e">
        <f>IF(AD33=0,J33,IF(AE33&gt;=VLOOKUP(Q33,ฐานข้อมูล!L$31:V$37,'แบบ-ปรับเงินเดือนตามวุฒิ ก.ค.ศ.'!AC33+1),VLOOKUP(Q33,ฐานข้อมูล!L$31:V$37,'แบบ-ปรับเงินเดือนตามวุฒิ ก.ค.ศ.'!AC33+1),'แบบ-ปรับเงินเดือนตามวุฒิ ก.ค.ศ.'!AE33))</f>
        <v>#N/A</v>
      </c>
    </row>
    <row r="34" spans="1:32" s="17" customFormat="1" ht="21.95" customHeight="1">
      <c r="A34" s="24"/>
      <c r="B34" s="75"/>
      <c r="C34" s="75"/>
      <c r="D34" s="25"/>
      <c r="E34" s="25"/>
      <c r="F34" s="84"/>
      <c r="G34" s="82"/>
      <c r="H34" s="84"/>
      <c r="I34" s="80"/>
      <c r="J34" s="85"/>
      <c r="K34" s="80"/>
      <c r="L34" s="16" t="e">
        <f t="shared" si="1"/>
        <v>#N/A</v>
      </c>
      <c r="M34" s="16" t="e">
        <f t="shared" si="2"/>
        <v>#N/A</v>
      </c>
      <c r="N34" s="62" t="e">
        <f t="shared" si="4"/>
        <v>#N/A</v>
      </c>
      <c r="Q34" s="17" t="e">
        <f>VLOOKUP('แบบ-ปรับเงินเดือนตามวุฒิ ก.ค.ศ.'!E34,ฐานข้อมูล!I$11:J$17,2)</f>
        <v>#N/A</v>
      </c>
      <c r="R34" s="17" t="e">
        <f>VLOOKUP('แบบ-ปรับเงินเดือนตามวุฒิ ก.ค.ศ.'!Q34,ฐานข้อมูล!L$11:W$17,1+R$6)</f>
        <v>#N/A</v>
      </c>
      <c r="S34" s="17" t="e">
        <f>VLOOKUP('แบบ-ปรับเงินเดือนตามวุฒิ ก.ค.ศ.'!Q34,ฐานข้อมูล!L$11:W$17,1+S$6)</f>
        <v>#N/A</v>
      </c>
      <c r="T34" s="17" t="e">
        <f>VLOOKUP('แบบ-ปรับเงินเดือนตามวุฒิ ก.ค.ศ.'!Q34,ฐานข้อมูล!L$11:W$17,1+T$6)</f>
        <v>#N/A</v>
      </c>
      <c r="U34" s="17" t="e">
        <f>VLOOKUP('แบบ-ปรับเงินเดือนตามวุฒิ ก.ค.ศ.'!Q34,ฐานข้อมูล!L$11:W$17,1+U$6)</f>
        <v>#N/A</v>
      </c>
      <c r="V34" s="17" t="e">
        <f>VLOOKUP('แบบ-ปรับเงินเดือนตามวุฒิ ก.ค.ศ.'!Q34,ฐานข้อมูล!L$11:W$17,1+V$6)</f>
        <v>#N/A</v>
      </c>
      <c r="W34" s="17" t="e">
        <f>VLOOKUP('แบบ-ปรับเงินเดือนตามวุฒิ ก.ค.ศ.'!Q34,ฐานข้อมูล!L$11:W$17,1+W$6)</f>
        <v>#N/A</v>
      </c>
      <c r="X34" s="17" t="e">
        <f>VLOOKUP('แบบ-ปรับเงินเดือนตามวุฒิ ก.ค.ศ.'!Q34,ฐานข้อมูล!L$11:W$17,1+X$6)</f>
        <v>#N/A</v>
      </c>
      <c r="Y34" s="17" t="e">
        <f>VLOOKUP('แบบ-ปรับเงินเดือนตามวุฒิ ก.ค.ศ.'!Q34,ฐานข้อมูล!L$11:W$17,1+Y$6)</f>
        <v>#N/A</v>
      </c>
      <c r="Z34" s="17" t="e">
        <f>VLOOKUP('แบบ-ปรับเงินเดือนตามวุฒิ ก.ค.ศ.'!Q34,ฐานข้อมูล!L$11:W$17,1+Z$6)</f>
        <v>#N/A</v>
      </c>
      <c r="AA34" s="17" t="e">
        <f>VLOOKUP('แบบ-ปรับเงินเดือนตามวุฒิ ก.ค.ศ.'!Q34,ฐานข้อมูล!L$11:W$17,1+AA$6)</f>
        <v>#N/A</v>
      </c>
      <c r="AB34" s="17" t="e">
        <f>VLOOKUP('แบบ-ปรับเงินเดือนตามวุฒิ ก.ค.ศ.'!Q34,ฐานข้อมูล!L$11:W$17,1+AB$6)</f>
        <v>#N/A</v>
      </c>
      <c r="AC34" s="18" t="e">
        <f t="shared" si="3"/>
        <v>#N/A</v>
      </c>
      <c r="AD34" s="17" t="e">
        <f>IF(AC34=0,0,VLOOKUP('แบบ-ปรับเงินเดือนตามวุฒิ ก.ค.ศ.'!Q34,ฐานข้อมูล!L$21:W$27,1+'แบบ-ปรับเงินเดือนตามวุฒิ ก.ค.ศ.'!AC34))</f>
        <v>#N/A</v>
      </c>
      <c r="AE34" s="19" t="e">
        <f t="shared" si="5"/>
        <v>#N/A</v>
      </c>
      <c r="AF34" s="17" t="e">
        <f>IF(AD34=0,J34,IF(AE34&gt;=VLOOKUP(Q34,ฐานข้อมูล!L$31:V$37,'แบบ-ปรับเงินเดือนตามวุฒิ ก.ค.ศ.'!AC34+1),VLOOKUP(Q34,ฐานข้อมูล!L$31:V$37,'แบบ-ปรับเงินเดือนตามวุฒิ ก.ค.ศ.'!AC34+1),'แบบ-ปรับเงินเดือนตามวุฒิ ก.ค.ศ.'!AE34))</f>
        <v>#N/A</v>
      </c>
    </row>
    <row r="35" spans="1:32" s="17" customFormat="1" ht="21.95" customHeight="1">
      <c r="A35" s="24"/>
      <c r="B35" s="75"/>
      <c r="C35" s="75"/>
      <c r="D35" s="25"/>
      <c r="E35" s="25"/>
      <c r="F35" s="84"/>
      <c r="G35" s="82"/>
      <c r="H35" s="84"/>
      <c r="I35" s="80"/>
      <c r="J35" s="85"/>
      <c r="K35" s="80"/>
      <c r="L35" s="16" t="e">
        <f t="shared" si="1"/>
        <v>#N/A</v>
      </c>
      <c r="M35" s="16" t="e">
        <f t="shared" si="2"/>
        <v>#N/A</v>
      </c>
      <c r="N35" s="62" t="e">
        <f t="shared" si="4"/>
        <v>#N/A</v>
      </c>
      <c r="Q35" s="17" t="e">
        <f>VLOOKUP('แบบ-ปรับเงินเดือนตามวุฒิ ก.ค.ศ.'!E35,ฐานข้อมูล!I$11:J$17,2)</f>
        <v>#N/A</v>
      </c>
      <c r="R35" s="17" t="e">
        <f>VLOOKUP('แบบ-ปรับเงินเดือนตามวุฒิ ก.ค.ศ.'!Q35,ฐานข้อมูล!L$11:W$17,1+R$6)</f>
        <v>#N/A</v>
      </c>
      <c r="S35" s="17" t="e">
        <f>VLOOKUP('แบบ-ปรับเงินเดือนตามวุฒิ ก.ค.ศ.'!Q35,ฐานข้อมูล!L$11:W$17,1+S$6)</f>
        <v>#N/A</v>
      </c>
      <c r="T35" s="17" t="e">
        <f>VLOOKUP('แบบ-ปรับเงินเดือนตามวุฒิ ก.ค.ศ.'!Q35,ฐานข้อมูล!L$11:W$17,1+T$6)</f>
        <v>#N/A</v>
      </c>
      <c r="U35" s="17" t="e">
        <f>VLOOKUP('แบบ-ปรับเงินเดือนตามวุฒิ ก.ค.ศ.'!Q35,ฐานข้อมูล!L$11:W$17,1+U$6)</f>
        <v>#N/A</v>
      </c>
      <c r="V35" s="17" t="e">
        <f>VLOOKUP('แบบ-ปรับเงินเดือนตามวุฒิ ก.ค.ศ.'!Q35,ฐานข้อมูล!L$11:W$17,1+V$6)</f>
        <v>#N/A</v>
      </c>
      <c r="W35" s="17" t="e">
        <f>VLOOKUP('แบบ-ปรับเงินเดือนตามวุฒิ ก.ค.ศ.'!Q35,ฐานข้อมูล!L$11:W$17,1+W$6)</f>
        <v>#N/A</v>
      </c>
      <c r="X35" s="17" t="e">
        <f>VLOOKUP('แบบ-ปรับเงินเดือนตามวุฒิ ก.ค.ศ.'!Q35,ฐานข้อมูล!L$11:W$17,1+X$6)</f>
        <v>#N/A</v>
      </c>
      <c r="Y35" s="17" t="e">
        <f>VLOOKUP('แบบ-ปรับเงินเดือนตามวุฒิ ก.ค.ศ.'!Q35,ฐานข้อมูล!L$11:W$17,1+Y$6)</f>
        <v>#N/A</v>
      </c>
      <c r="Z35" s="17" t="e">
        <f>VLOOKUP('แบบ-ปรับเงินเดือนตามวุฒิ ก.ค.ศ.'!Q35,ฐานข้อมูล!L$11:W$17,1+Z$6)</f>
        <v>#N/A</v>
      </c>
      <c r="AA35" s="17" t="e">
        <f>VLOOKUP('แบบ-ปรับเงินเดือนตามวุฒิ ก.ค.ศ.'!Q35,ฐานข้อมูล!L$11:W$17,1+AA$6)</f>
        <v>#N/A</v>
      </c>
      <c r="AB35" s="17" t="e">
        <f>VLOOKUP('แบบ-ปรับเงินเดือนตามวุฒิ ก.ค.ศ.'!Q35,ฐานข้อมูล!L$11:W$17,1+AB$6)</f>
        <v>#N/A</v>
      </c>
      <c r="AC35" s="18" t="e">
        <f t="shared" si="3"/>
        <v>#N/A</v>
      </c>
      <c r="AD35" s="17" t="e">
        <f>IF(AC35=0,0,VLOOKUP('แบบ-ปรับเงินเดือนตามวุฒิ ก.ค.ศ.'!Q35,ฐานข้อมูล!L$21:W$27,1+'แบบ-ปรับเงินเดือนตามวุฒิ ก.ค.ศ.'!AC35))</f>
        <v>#N/A</v>
      </c>
      <c r="AE35" s="19" t="e">
        <f t="shared" si="5"/>
        <v>#N/A</v>
      </c>
      <c r="AF35" s="17" t="e">
        <f>IF(AD35=0,J35,IF(AE35&gt;=VLOOKUP(Q35,ฐานข้อมูล!L$31:V$37,'แบบ-ปรับเงินเดือนตามวุฒิ ก.ค.ศ.'!AC35+1),VLOOKUP(Q35,ฐานข้อมูล!L$31:V$37,'แบบ-ปรับเงินเดือนตามวุฒิ ก.ค.ศ.'!AC35+1),'แบบ-ปรับเงินเดือนตามวุฒิ ก.ค.ศ.'!AE35))</f>
        <v>#N/A</v>
      </c>
    </row>
    <row r="36" spans="1:32" s="17" customFormat="1" ht="21.95" customHeight="1">
      <c r="A36" s="24"/>
      <c r="B36" s="75"/>
      <c r="C36" s="75"/>
      <c r="D36" s="25"/>
      <c r="E36" s="25"/>
      <c r="F36" s="84"/>
      <c r="G36" s="82"/>
      <c r="H36" s="84"/>
      <c r="I36" s="80"/>
      <c r="J36" s="85"/>
      <c r="K36" s="80"/>
      <c r="L36" s="16" t="e">
        <f t="shared" si="1"/>
        <v>#N/A</v>
      </c>
      <c r="M36" s="16" t="e">
        <f t="shared" si="2"/>
        <v>#N/A</v>
      </c>
      <c r="N36" s="62" t="e">
        <f t="shared" si="4"/>
        <v>#N/A</v>
      </c>
      <c r="Q36" s="17" t="e">
        <f>VLOOKUP('แบบ-ปรับเงินเดือนตามวุฒิ ก.ค.ศ.'!E36,ฐานข้อมูล!I$11:J$17,2)</f>
        <v>#N/A</v>
      </c>
      <c r="R36" s="17" t="e">
        <f>VLOOKUP('แบบ-ปรับเงินเดือนตามวุฒิ ก.ค.ศ.'!Q36,ฐานข้อมูล!L$11:W$17,1+R$6)</f>
        <v>#N/A</v>
      </c>
      <c r="S36" s="17" t="e">
        <f>VLOOKUP('แบบ-ปรับเงินเดือนตามวุฒิ ก.ค.ศ.'!Q36,ฐานข้อมูล!L$11:W$17,1+S$6)</f>
        <v>#N/A</v>
      </c>
      <c r="T36" s="17" t="e">
        <f>VLOOKUP('แบบ-ปรับเงินเดือนตามวุฒิ ก.ค.ศ.'!Q36,ฐานข้อมูล!L$11:W$17,1+T$6)</f>
        <v>#N/A</v>
      </c>
      <c r="U36" s="17" t="e">
        <f>VLOOKUP('แบบ-ปรับเงินเดือนตามวุฒิ ก.ค.ศ.'!Q36,ฐานข้อมูล!L$11:W$17,1+U$6)</f>
        <v>#N/A</v>
      </c>
      <c r="V36" s="17" t="e">
        <f>VLOOKUP('แบบ-ปรับเงินเดือนตามวุฒิ ก.ค.ศ.'!Q36,ฐานข้อมูล!L$11:W$17,1+V$6)</f>
        <v>#N/A</v>
      </c>
      <c r="W36" s="17" t="e">
        <f>VLOOKUP('แบบ-ปรับเงินเดือนตามวุฒิ ก.ค.ศ.'!Q36,ฐานข้อมูล!L$11:W$17,1+W$6)</f>
        <v>#N/A</v>
      </c>
      <c r="X36" s="17" t="e">
        <f>VLOOKUP('แบบ-ปรับเงินเดือนตามวุฒิ ก.ค.ศ.'!Q36,ฐานข้อมูล!L$11:W$17,1+X$6)</f>
        <v>#N/A</v>
      </c>
      <c r="Y36" s="17" t="e">
        <f>VLOOKUP('แบบ-ปรับเงินเดือนตามวุฒิ ก.ค.ศ.'!Q36,ฐานข้อมูล!L$11:W$17,1+Y$6)</f>
        <v>#N/A</v>
      </c>
      <c r="Z36" s="17" t="e">
        <f>VLOOKUP('แบบ-ปรับเงินเดือนตามวุฒิ ก.ค.ศ.'!Q36,ฐานข้อมูล!L$11:W$17,1+Z$6)</f>
        <v>#N/A</v>
      </c>
      <c r="AA36" s="17" t="e">
        <f>VLOOKUP('แบบ-ปรับเงินเดือนตามวุฒิ ก.ค.ศ.'!Q36,ฐานข้อมูล!L$11:W$17,1+AA$6)</f>
        <v>#N/A</v>
      </c>
      <c r="AB36" s="17" t="e">
        <f>VLOOKUP('แบบ-ปรับเงินเดือนตามวุฒิ ก.ค.ศ.'!Q36,ฐานข้อมูล!L$11:W$17,1+AB$6)</f>
        <v>#N/A</v>
      </c>
      <c r="AC36" s="18" t="e">
        <f t="shared" si="3"/>
        <v>#N/A</v>
      </c>
      <c r="AD36" s="17" t="e">
        <f>IF(AC36=0,0,VLOOKUP('แบบ-ปรับเงินเดือนตามวุฒิ ก.ค.ศ.'!Q36,ฐานข้อมูล!L$21:W$27,1+'แบบ-ปรับเงินเดือนตามวุฒิ ก.ค.ศ.'!AC36))</f>
        <v>#N/A</v>
      </c>
      <c r="AE36" s="19" t="e">
        <f t="shared" si="5"/>
        <v>#N/A</v>
      </c>
      <c r="AF36" s="17" t="e">
        <f>IF(AD36=0,J36,IF(AE36&gt;=VLOOKUP(Q36,ฐานข้อมูล!L$31:V$37,'แบบ-ปรับเงินเดือนตามวุฒิ ก.ค.ศ.'!AC36+1),VLOOKUP(Q36,ฐานข้อมูล!L$31:V$37,'แบบ-ปรับเงินเดือนตามวุฒิ ก.ค.ศ.'!AC36+1),'แบบ-ปรับเงินเดือนตามวุฒิ ก.ค.ศ.'!AE36))</f>
        <v>#N/A</v>
      </c>
    </row>
    <row r="37" spans="1:32" s="17" customFormat="1" ht="21.95" customHeight="1">
      <c r="A37" s="24"/>
      <c r="B37" s="75"/>
      <c r="C37" s="75"/>
      <c r="D37" s="25"/>
      <c r="E37" s="25"/>
      <c r="F37" s="84"/>
      <c r="G37" s="82"/>
      <c r="H37" s="84"/>
      <c r="I37" s="80"/>
      <c r="J37" s="85"/>
      <c r="K37" s="80"/>
      <c r="L37" s="16" t="e">
        <f t="shared" si="1"/>
        <v>#N/A</v>
      </c>
      <c r="M37" s="16" t="e">
        <f t="shared" si="2"/>
        <v>#N/A</v>
      </c>
      <c r="N37" s="62" t="e">
        <f t="shared" si="4"/>
        <v>#N/A</v>
      </c>
      <c r="Q37" s="17" t="e">
        <f>VLOOKUP('แบบ-ปรับเงินเดือนตามวุฒิ ก.ค.ศ.'!E37,ฐานข้อมูล!I$11:J$17,2)</f>
        <v>#N/A</v>
      </c>
      <c r="R37" s="17" t="e">
        <f>VLOOKUP('แบบ-ปรับเงินเดือนตามวุฒิ ก.ค.ศ.'!Q37,ฐานข้อมูล!L$11:W$17,1+R$6)</f>
        <v>#N/A</v>
      </c>
      <c r="S37" s="17" t="e">
        <f>VLOOKUP('แบบ-ปรับเงินเดือนตามวุฒิ ก.ค.ศ.'!Q37,ฐานข้อมูล!L$11:W$17,1+S$6)</f>
        <v>#N/A</v>
      </c>
      <c r="T37" s="17" t="e">
        <f>VLOOKUP('แบบ-ปรับเงินเดือนตามวุฒิ ก.ค.ศ.'!Q37,ฐานข้อมูล!L$11:W$17,1+T$6)</f>
        <v>#N/A</v>
      </c>
      <c r="U37" s="17" t="e">
        <f>VLOOKUP('แบบ-ปรับเงินเดือนตามวุฒิ ก.ค.ศ.'!Q37,ฐานข้อมูล!L$11:W$17,1+U$6)</f>
        <v>#N/A</v>
      </c>
      <c r="V37" s="17" t="e">
        <f>VLOOKUP('แบบ-ปรับเงินเดือนตามวุฒิ ก.ค.ศ.'!Q37,ฐานข้อมูล!L$11:W$17,1+V$6)</f>
        <v>#N/A</v>
      </c>
      <c r="W37" s="17" t="e">
        <f>VLOOKUP('แบบ-ปรับเงินเดือนตามวุฒิ ก.ค.ศ.'!Q37,ฐานข้อมูล!L$11:W$17,1+W$6)</f>
        <v>#N/A</v>
      </c>
      <c r="X37" s="17" t="e">
        <f>VLOOKUP('แบบ-ปรับเงินเดือนตามวุฒิ ก.ค.ศ.'!Q37,ฐานข้อมูล!L$11:W$17,1+X$6)</f>
        <v>#N/A</v>
      </c>
      <c r="Y37" s="17" t="e">
        <f>VLOOKUP('แบบ-ปรับเงินเดือนตามวุฒิ ก.ค.ศ.'!Q37,ฐานข้อมูล!L$11:W$17,1+Y$6)</f>
        <v>#N/A</v>
      </c>
      <c r="Z37" s="17" t="e">
        <f>VLOOKUP('แบบ-ปรับเงินเดือนตามวุฒิ ก.ค.ศ.'!Q37,ฐานข้อมูล!L$11:W$17,1+Z$6)</f>
        <v>#N/A</v>
      </c>
      <c r="AA37" s="17" t="e">
        <f>VLOOKUP('แบบ-ปรับเงินเดือนตามวุฒิ ก.ค.ศ.'!Q37,ฐานข้อมูล!L$11:W$17,1+AA$6)</f>
        <v>#N/A</v>
      </c>
      <c r="AB37" s="17" t="e">
        <f>VLOOKUP('แบบ-ปรับเงินเดือนตามวุฒิ ก.ค.ศ.'!Q37,ฐานข้อมูล!L$11:W$17,1+AB$6)</f>
        <v>#N/A</v>
      </c>
      <c r="AC37" s="18" t="e">
        <f t="shared" si="3"/>
        <v>#N/A</v>
      </c>
      <c r="AD37" s="17" t="e">
        <f>IF(AC37=0,0,VLOOKUP('แบบ-ปรับเงินเดือนตามวุฒิ ก.ค.ศ.'!Q37,ฐานข้อมูล!L$21:W$27,1+'แบบ-ปรับเงินเดือนตามวุฒิ ก.ค.ศ.'!AC37))</f>
        <v>#N/A</v>
      </c>
      <c r="AE37" s="19" t="e">
        <f t="shared" si="5"/>
        <v>#N/A</v>
      </c>
      <c r="AF37" s="17" t="e">
        <f>IF(AD37=0,J37,IF(AE37&gt;=VLOOKUP(Q37,ฐานข้อมูล!L$31:V$37,'แบบ-ปรับเงินเดือนตามวุฒิ ก.ค.ศ.'!AC37+1),VLOOKUP(Q37,ฐานข้อมูล!L$31:V$37,'แบบ-ปรับเงินเดือนตามวุฒิ ก.ค.ศ.'!AC37+1),'แบบ-ปรับเงินเดือนตามวุฒิ ก.ค.ศ.'!AE37))</f>
        <v>#N/A</v>
      </c>
    </row>
    <row r="38" spans="1:32" s="17" customFormat="1" ht="21.95" customHeight="1">
      <c r="A38" s="24"/>
      <c r="B38" s="75"/>
      <c r="C38" s="75"/>
      <c r="D38" s="25"/>
      <c r="E38" s="25"/>
      <c r="F38" s="84"/>
      <c r="G38" s="82"/>
      <c r="H38" s="84"/>
      <c r="I38" s="80"/>
      <c r="J38" s="85"/>
      <c r="K38" s="80"/>
      <c r="L38" s="16" t="e">
        <f t="shared" si="1"/>
        <v>#N/A</v>
      </c>
      <c r="M38" s="16" t="e">
        <f t="shared" si="2"/>
        <v>#N/A</v>
      </c>
      <c r="N38" s="62" t="e">
        <f t="shared" si="4"/>
        <v>#N/A</v>
      </c>
      <c r="Q38" s="17" t="e">
        <f>VLOOKUP('แบบ-ปรับเงินเดือนตามวุฒิ ก.ค.ศ.'!E38,ฐานข้อมูล!I$11:J$17,2)</f>
        <v>#N/A</v>
      </c>
      <c r="R38" s="17" t="e">
        <f>VLOOKUP('แบบ-ปรับเงินเดือนตามวุฒิ ก.ค.ศ.'!Q38,ฐานข้อมูล!L$11:W$17,1+R$6)</f>
        <v>#N/A</v>
      </c>
      <c r="S38" s="17" t="e">
        <f>VLOOKUP('แบบ-ปรับเงินเดือนตามวุฒิ ก.ค.ศ.'!Q38,ฐานข้อมูล!L$11:W$17,1+S$6)</f>
        <v>#N/A</v>
      </c>
      <c r="T38" s="17" t="e">
        <f>VLOOKUP('แบบ-ปรับเงินเดือนตามวุฒิ ก.ค.ศ.'!Q38,ฐานข้อมูล!L$11:W$17,1+T$6)</f>
        <v>#N/A</v>
      </c>
      <c r="U38" s="17" t="e">
        <f>VLOOKUP('แบบ-ปรับเงินเดือนตามวุฒิ ก.ค.ศ.'!Q38,ฐานข้อมูล!L$11:W$17,1+U$6)</f>
        <v>#N/A</v>
      </c>
      <c r="V38" s="17" t="e">
        <f>VLOOKUP('แบบ-ปรับเงินเดือนตามวุฒิ ก.ค.ศ.'!Q38,ฐานข้อมูล!L$11:W$17,1+V$6)</f>
        <v>#N/A</v>
      </c>
      <c r="W38" s="17" t="e">
        <f>VLOOKUP('แบบ-ปรับเงินเดือนตามวุฒิ ก.ค.ศ.'!Q38,ฐานข้อมูล!L$11:W$17,1+W$6)</f>
        <v>#N/A</v>
      </c>
      <c r="X38" s="17" t="e">
        <f>VLOOKUP('แบบ-ปรับเงินเดือนตามวุฒิ ก.ค.ศ.'!Q38,ฐานข้อมูล!L$11:W$17,1+X$6)</f>
        <v>#N/A</v>
      </c>
      <c r="Y38" s="17" t="e">
        <f>VLOOKUP('แบบ-ปรับเงินเดือนตามวุฒิ ก.ค.ศ.'!Q38,ฐานข้อมูล!L$11:W$17,1+Y$6)</f>
        <v>#N/A</v>
      </c>
      <c r="Z38" s="17" t="e">
        <f>VLOOKUP('แบบ-ปรับเงินเดือนตามวุฒิ ก.ค.ศ.'!Q38,ฐานข้อมูล!L$11:W$17,1+Z$6)</f>
        <v>#N/A</v>
      </c>
      <c r="AA38" s="17" t="e">
        <f>VLOOKUP('แบบ-ปรับเงินเดือนตามวุฒิ ก.ค.ศ.'!Q38,ฐานข้อมูล!L$11:W$17,1+AA$6)</f>
        <v>#N/A</v>
      </c>
      <c r="AB38" s="17" t="e">
        <f>VLOOKUP('แบบ-ปรับเงินเดือนตามวุฒิ ก.ค.ศ.'!Q38,ฐานข้อมูล!L$11:W$17,1+AB$6)</f>
        <v>#N/A</v>
      </c>
      <c r="AC38" s="18" t="e">
        <f t="shared" si="3"/>
        <v>#N/A</v>
      </c>
      <c r="AD38" s="17" t="e">
        <f>IF(AC38=0,0,VLOOKUP('แบบ-ปรับเงินเดือนตามวุฒิ ก.ค.ศ.'!Q38,ฐานข้อมูล!L$21:W$27,1+'แบบ-ปรับเงินเดือนตามวุฒิ ก.ค.ศ.'!AC38))</f>
        <v>#N/A</v>
      </c>
      <c r="AE38" s="19" t="e">
        <f t="shared" si="5"/>
        <v>#N/A</v>
      </c>
      <c r="AF38" s="17" t="e">
        <f>IF(AD38=0,J38,IF(AE38&gt;=VLOOKUP(Q38,ฐานข้อมูล!L$31:V$37,'แบบ-ปรับเงินเดือนตามวุฒิ ก.ค.ศ.'!AC38+1),VLOOKUP(Q38,ฐานข้อมูล!L$31:V$37,'แบบ-ปรับเงินเดือนตามวุฒิ ก.ค.ศ.'!AC38+1),'แบบ-ปรับเงินเดือนตามวุฒิ ก.ค.ศ.'!AE38))</f>
        <v>#N/A</v>
      </c>
    </row>
    <row r="39" spans="1:32" s="17" customFormat="1" ht="21.95" customHeight="1">
      <c r="A39" s="24"/>
      <c r="B39" s="75"/>
      <c r="C39" s="75"/>
      <c r="D39" s="25"/>
      <c r="E39" s="25"/>
      <c r="F39" s="84"/>
      <c r="G39" s="82"/>
      <c r="H39" s="84"/>
      <c r="I39" s="80"/>
      <c r="J39" s="85"/>
      <c r="K39" s="80"/>
      <c r="L39" s="16" t="e">
        <f t="shared" si="1"/>
        <v>#N/A</v>
      </c>
      <c r="M39" s="16" t="e">
        <f t="shared" si="2"/>
        <v>#N/A</v>
      </c>
      <c r="N39" s="62" t="e">
        <f t="shared" si="4"/>
        <v>#N/A</v>
      </c>
      <c r="Q39" s="17" t="e">
        <f>VLOOKUP('แบบ-ปรับเงินเดือนตามวุฒิ ก.ค.ศ.'!E39,ฐานข้อมูล!I$11:J$17,2)</f>
        <v>#N/A</v>
      </c>
      <c r="R39" s="17" t="e">
        <f>VLOOKUP('แบบ-ปรับเงินเดือนตามวุฒิ ก.ค.ศ.'!Q39,ฐานข้อมูล!L$11:W$17,1+R$6)</f>
        <v>#N/A</v>
      </c>
      <c r="S39" s="17" t="e">
        <f>VLOOKUP('แบบ-ปรับเงินเดือนตามวุฒิ ก.ค.ศ.'!Q39,ฐานข้อมูล!L$11:W$17,1+S$6)</f>
        <v>#N/A</v>
      </c>
      <c r="T39" s="17" t="e">
        <f>VLOOKUP('แบบ-ปรับเงินเดือนตามวุฒิ ก.ค.ศ.'!Q39,ฐานข้อมูล!L$11:W$17,1+T$6)</f>
        <v>#N/A</v>
      </c>
      <c r="U39" s="17" t="e">
        <f>VLOOKUP('แบบ-ปรับเงินเดือนตามวุฒิ ก.ค.ศ.'!Q39,ฐานข้อมูล!L$11:W$17,1+U$6)</f>
        <v>#N/A</v>
      </c>
      <c r="V39" s="17" t="e">
        <f>VLOOKUP('แบบ-ปรับเงินเดือนตามวุฒิ ก.ค.ศ.'!Q39,ฐานข้อมูล!L$11:W$17,1+V$6)</f>
        <v>#N/A</v>
      </c>
      <c r="W39" s="17" t="e">
        <f>VLOOKUP('แบบ-ปรับเงินเดือนตามวุฒิ ก.ค.ศ.'!Q39,ฐานข้อมูล!L$11:W$17,1+W$6)</f>
        <v>#N/A</v>
      </c>
      <c r="X39" s="17" t="e">
        <f>VLOOKUP('แบบ-ปรับเงินเดือนตามวุฒิ ก.ค.ศ.'!Q39,ฐานข้อมูล!L$11:W$17,1+X$6)</f>
        <v>#N/A</v>
      </c>
      <c r="Y39" s="17" t="e">
        <f>VLOOKUP('แบบ-ปรับเงินเดือนตามวุฒิ ก.ค.ศ.'!Q39,ฐานข้อมูล!L$11:W$17,1+Y$6)</f>
        <v>#N/A</v>
      </c>
      <c r="Z39" s="17" t="e">
        <f>VLOOKUP('แบบ-ปรับเงินเดือนตามวุฒิ ก.ค.ศ.'!Q39,ฐานข้อมูล!L$11:W$17,1+Z$6)</f>
        <v>#N/A</v>
      </c>
      <c r="AA39" s="17" t="e">
        <f>VLOOKUP('แบบ-ปรับเงินเดือนตามวุฒิ ก.ค.ศ.'!Q39,ฐานข้อมูล!L$11:W$17,1+AA$6)</f>
        <v>#N/A</v>
      </c>
      <c r="AB39" s="17" t="e">
        <f>VLOOKUP('แบบ-ปรับเงินเดือนตามวุฒิ ก.ค.ศ.'!Q39,ฐานข้อมูล!L$11:W$17,1+AB$6)</f>
        <v>#N/A</v>
      </c>
      <c r="AC39" s="18" t="e">
        <f t="shared" si="3"/>
        <v>#N/A</v>
      </c>
      <c r="AD39" s="17" t="e">
        <f>IF(AC39=0,0,VLOOKUP('แบบ-ปรับเงินเดือนตามวุฒิ ก.ค.ศ.'!Q39,ฐานข้อมูล!L$21:W$27,1+'แบบ-ปรับเงินเดือนตามวุฒิ ก.ค.ศ.'!AC39))</f>
        <v>#N/A</v>
      </c>
      <c r="AE39" s="19" t="e">
        <f t="shared" si="5"/>
        <v>#N/A</v>
      </c>
      <c r="AF39" s="17" t="e">
        <f>IF(AD39=0,J39,IF(AE39&gt;=VLOOKUP(Q39,ฐานข้อมูล!L$31:V$37,'แบบ-ปรับเงินเดือนตามวุฒิ ก.ค.ศ.'!AC39+1),VLOOKUP(Q39,ฐานข้อมูล!L$31:V$37,'แบบ-ปรับเงินเดือนตามวุฒิ ก.ค.ศ.'!AC39+1),'แบบ-ปรับเงินเดือนตามวุฒิ ก.ค.ศ.'!AE39))</f>
        <v>#N/A</v>
      </c>
    </row>
    <row r="40" spans="1:32" s="17" customFormat="1" ht="21.95" customHeight="1">
      <c r="A40" s="24"/>
      <c r="B40" s="75"/>
      <c r="C40" s="75"/>
      <c r="D40" s="25"/>
      <c r="E40" s="25"/>
      <c r="F40" s="84"/>
      <c r="G40" s="82"/>
      <c r="H40" s="84"/>
      <c r="I40" s="80"/>
      <c r="J40" s="85"/>
      <c r="K40" s="80"/>
      <c r="L40" s="16" t="e">
        <f t="shared" si="1"/>
        <v>#N/A</v>
      </c>
      <c r="M40" s="16" t="e">
        <f t="shared" si="2"/>
        <v>#N/A</v>
      </c>
      <c r="N40" s="62" t="e">
        <f t="shared" si="4"/>
        <v>#N/A</v>
      </c>
      <c r="Q40" s="17" t="e">
        <f>VLOOKUP('แบบ-ปรับเงินเดือนตามวุฒิ ก.ค.ศ.'!E40,ฐานข้อมูล!I$11:J$17,2)</f>
        <v>#N/A</v>
      </c>
      <c r="R40" s="17" t="e">
        <f>VLOOKUP('แบบ-ปรับเงินเดือนตามวุฒิ ก.ค.ศ.'!Q40,ฐานข้อมูล!L$11:W$17,1+R$6)</f>
        <v>#N/A</v>
      </c>
      <c r="S40" s="17" t="e">
        <f>VLOOKUP('แบบ-ปรับเงินเดือนตามวุฒิ ก.ค.ศ.'!Q40,ฐานข้อมูล!L$11:W$17,1+S$6)</f>
        <v>#N/A</v>
      </c>
      <c r="T40" s="17" t="e">
        <f>VLOOKUP('แบบ-ปรับเงินเดือนตามวุฒิ ก.ค.ศ.'!Q40,ฐานข้อมูล!L$11:W$17,1+T$6)</f>
        <v>#N/A</v>
      </c>
      <c r="U40" s="17" t="e">
        <f>VLOOKUP('แบบ-ปรับเงินเดือนตามวุฒิ ก.ค.ศ.'!Q40,ฐานข้อมูล!L$11:W$17,1+U$6)</f>
        <v>#N/A</v>
      </c>
      <c r="V40" s="17" t="e">
        <f>VLOOKUP('แบบ-ปรับเงินเดือนตามวุฒิ ก.ค.ศ.'!Q40,ฐานข้อมูล!L$11:W$17,1+V$6)</f>
        <v>#N/A</v>
      </c>
      <c r="W40" s="17" t="e">
        <f>VLOOKUP('แบบ-ปรับเงินเดือนตามวุฒิ ก.ค.ศ.'!Q40,ฐานข้อมูล!L$11:W$17,1+W$6)</f>
        <v>#N/A</v>
      </c>
      <c r="X40" s="17" t="e">
        <f>VLOOKUP('แบบ-ปรับเงินเดือนตามวุฒิ ก.ค.ศ.'!Q40,ฐานข้อมูล!L$11:W$17,1+X$6)</f>
        <v>#N/A</v>
      </c>
      <c r="Y40" s="17" t="e">
        <f>VLOOKUP('แบบ-ปรับเงินเดือนตามวุฒิ ก.ค.ศ.'!Q40,ฐานข้อมูล!L$11:W$17,1+Y$6)</f>
        <v>#N/A</v>
      </c>
      <c r="Z40" s="17" t="e">
        <f>VLOOKUP('แบบ-ปรับเงินเดือนตามวุฒิ ก.ค.ศ.'!Q40,ฐานข้อมูล!L$11:W$17,1+Z$6)</f>
        <v>#N/A</v>
      </c>
      <c r="AA40" s="17" t="e">
        <f>VLOOKUP('แบบ-ปรับเงินเดือนตามวุฒิ ก.ค.ศ.'!Q40,ฐานข้อมูล!L$11:W$17,1+AA$6)</f>
        <v>#N/A</v>
      </c>
      <c r="AB40" s="17" t="e">
        <f>VLOOKUP('แบบ-ปรับเงินเดือนตามวุฒิ ก.ค.ศ.'!Q40,ฐานข้อมูล!L$11:W$17,1+AB$6)</f>
        <v>#N/A</v>
      </c>
      <c r="AC40" s="18" t="e">
        <f t="shared" si="3"/>
        <v>#N/A</v>
      </c>
      <c r="AD40" s="17" t="e">
        <f>IF(AC40=0,0,VLOOKUP('แบบ-ปรับเงินเดือนตามวุฒิ ก.ค.ศ.'!Q40,ฐานข้อมูล!L$21:W$27,1+'แบบ-ปรับเงินเดือนตามวุฒิ ก.ค.ศ.'!AC40))</f>
        <v>#N/A</v>
      </c>
      <c r="AE40" s="19" t="e">
        <f t="shared" si="5"/>
        <v>#N/A</v>
      </c>
      <c r="AF40" s="17" t="e">
        <f>IF(AD40=0,J40,IF(AE40&gt;=VLOOKUP(Q40,ฐานข้อมูล!L$31:V$37,'แบบ-ปรับเงินเดือนตามวุฒิ ก.ค.ศ.'!AC40+1),VLOOKUP(Q40,ฐานข้อมูล!L$31:V$37,'แบบ-ปรับเงินเดือนตามวุฒิ ก.ค.ศ.'!AC40+1),'แบบ-ปรับเงินเดือนตามวุฒิ ก.ค.ศ.'!AE40))</f>
        <v>#N/A</v>
      </c>
    </row>
    <row r="41" spans="1:32" s="17" customFormat="1" ht="21.95" customHeight="1">
      <c r="A41" s="24"/>
      <c r="B41" s="75"/>
      <c r="C41" s="75"/>
      <c r="D41" s="25"/>
      <c r="E41" s="25"/>
      <c r="F41" s="84"/>
      <c r="G41" s="82"/>
      <c r="H41" s="84"/>
      <c r="I41" s="80"/>
      <c r="J41" s="85"/>
      <c r="K41" s="80"/>
      <c r="L41" s="16" t="e">
        <f t="shared" si="1"/>
        <v>#N/A</v>
      </c>
      <c r="M41" s="16" t="e">
        <f t="shared" si="2"/>
        <v>#N/A</v>
      </c>
      <c r="N41" s="62" t="e">
        <f t="shared" si="4"/>
        <v>#N/A</v>
      </c>
      <c r="Q41" s="17" t="e">
        <f>VLOOKUP('แบบ-ปรับเงินเดือนตามวุฒิ ก.ค.ศ.'!E41,ฐานข้อมูล!I$11:J$17,2)</f>
        <v>#N/A</v>
      </c>
      <c r="R41" s="17" t="e">
        <f>VLOOKUP('แบบ-ปรับเงินเดือนตามวุฒิ ก.ค.ศ.'!Q41,ฐานข้อมูล!L$11:W$17,1+R$6)</f>
        <v>#N/A</v>
      </c>
      <c r="S41" s="17" t="e">
        <f>VLOOKUP('แบบ-ปรับเงินเดือนตามวุฒิ ก.ค.ศ.'!Q41,ฐานข้อมูล!L$11:W$17,1+S$6)</f>
        <v>#N/A</v>
      </c>
      <c r="T41" s="17" t="e">
        <f>VLOOKUP('แบบ-ปรับเงินเดือนตามวุฒิ ก.ค.ศ.'!Q41,ฐานข้อมูล!L$11:W$17,1+T$6)</f>
        <v>#N/A</v>
      </c>
      <c r="U41" s="17" t="e">
        <f>VLOOKUP('แบบ-ปรับเงินเดือนตามวุฒิ ก.ค.ศ.'!Q41,ฐานข้อมูล!L$11:W$17,1+U$6)</f>
        <v>#N/A</v>
      </c>
      <c r="V41" s="17" t="e">
        <f>VLOOKUP('แบบ-ปรับเงินเดือนตามวุฒิ ก.ค.ศ.'!Q41,ฐานข้อมูล!L$11:W$17,1+V$6)</f>
        <v>#N/A</v>
      </c>
      <c r="W41" s="17" t="e">
        <f>VLOOKUP('แบบ-ปรับเงินเดือนตามวุฒิ ก.ค.ศ.'!Q41,ฐานข้อมูล!L$11:W$17,1+W$6)</f>
        <v>#N/A</v>
      </c>
      <c r="X41" s="17" t="e">
        <f>VLOOKUP('แบบ-ปรับเงินเดือนตามวุฒิ ก.ค.ศ.'!Q41,ฐานข้อมูล!L$11:W$17,1+X$6)</f>
        <v>#N/A</v>
      </c>
      <c r="Y41" s="17" t="e">
        <f>VLOOKUP('แบบ-ปรับเงินเดือนตามวุฒิ ก.ค.ศ.'!Q41,ฐานข้อมูล!L$11:W$17,1+Y$6)</f>
        <v>#N/A</v>
      </c>
      <c r="Z41" s="17" t="e">
        <f>VLOOKUP('แบบ-ปรับเงินเดือนตามวุฒิ ก.ค.ศ.'!Q41,ฐานข้อมูล!L$11:W$17,1+Z$6)</f>
        <v>#N/A</v>
      </c>
      <c r="AA41" s="17" t="e">
        <f>VLOOKUP('แบบ-ปรับเงินเดือนตามวุฒิ ก.ค.ศ.'!Q41,ฐานข้อมูล!L$11:W$17,1+AA$6)</f>
        <v>#N/A</v>
      </c>
      <c r="AB41" s="17" t="e">
        <f>VLOOKUP('แบบ-ปรับเงินเดือนตามวุฒิ ก.ค.ศ.'!Q41,ฐานข้อมูล!L$11:W$17,1+AB$6)</f>
        <v>#N/A</v>
      </c>
      <c r="AC41" s="18" t="e">
        <f t="shared" si="3"/>
        <v>#N/A</v>
      </c>
      <c r="AD41" s="17" t="e">
        <f>IF(AC41=0,0,VLOOKUP('แบบ-ปรับเงินเดือนตามวุฒิ ก.ค.ศ.'!Q41,ฐานข้อมูล!L$21:W$27,1+'แบบ-ปรับเงินเดือนตามวุฒิ ก.ค.ศ.'!AC41))</f>
        <v>#N/A</v>
      </c>
      <c r="AE41" s="19" t="e">
        <f t="shared" si="5"/>
        <v>#N/A</v>
      </c>
      <c r="AF41" s="17" t="e">
        <f>IF(AD41=0,J41,IF(AE41&gt;=VLOOKUP(Q41,ฐานข้อมูล!L$31:V$37,'แบบ-ปรับเงินเดือนตามวุฒิ ก.ค.ศ.'!AC41+1),VLOOKUP(Q41,ฐานข้อมูล!L$31:V$37,'แบบ-ปรับเงินเดือนตามวุฒิ ก.ค.ศ.'!AC41+1),'แบบ-ปรับเงินเดือนตามวุฒิ ก.ค.ศ.'!AE41))</f>
        <v>#N/A</v>
      </c>
    </row>
    <row r="42" spans="1:32" s="17" customFormat="1" ht="21.95" customHeight="1">
      <c r="A42" s="24"/>
      <c r="B42" s="75"/>
      <c r="C42" s="75"/>
      <c r="D42" s="25"/>
      <c r="E42" s="25"/>
      <c r="F42" s="84"/>
      <c r="G42" s="82"/>
      <c r="H42" s="84"/>
      <c r="I42" s="80"/>
      <c r="J42" s="85"/>
      <c r="K42" s="80"/>
      <c r="L42" s="16" t="e">
        <f t="shared" si="1"/>
        <v>#N/A</v>
      </c>
      <c r="M42" s="16" t="e">
        <f t="shared" si="2"/>
        <v>#N/A</v>
      </c>
      <c r="N42" s="62" t="e">
        <f t="shared" si="4"/>
        <v>#N/A</v>
      </c>
      <c r="Q42" s="17" t="e">
        <f>VLOOKUP('แบบ-ปรับเงินเดือนตามวุฒิ ก.ค.ศ.'!E42,ฐานข้อมูล!I$11:J$17,2)</f>
        <v>#N/A</v>
      </c>
      <c r="R42" s="17" t="e">
        <f>VLOOKUP('แบบ-ปรับเงินเดือนตามวุฒิ ก.ค.ศ.'!Q42,ฐานข้อมูล!L$11:W$17,1+R$6)</f>
        <v>#N/A</v>
      </c>
      <c r="S42" s="17" t="e">
        <f>VLOOKUP('แบบ-ปรับเงินเดือนตามวุฒิ ก.ค.ศ.'!Q42,ฐานข้อมูล!L$11:W$17,1+S$6)</f>
        <v>#N/A</v>
      </c>
      <c r="T42" s="17" t="e">
        <f>VLOOKUP('แบบ-ปรับเงินเดือนตามวุฒิ ก.ค.ศ.'!Q42,ฐานข้อมูล!L$11:W$17,1+T$6)</f>
        <v>#N/A</v>
      </c>
      <c r="U42" s="17" t="e">
        <f>VLOOKUP('แบบ-ปรับเงินเดือนตามวุฒิ ก.ค.ศ.'!Q42,ฐานข้อมูล!L$11:W$17,1+U$6)</f>
        <v>#N/A</v>
      </c>
      <c r="V42" s="17" t="e">
        <f>VLOOKUP('แบบ-ปรับเงินเดือนตามวุฒิ ก.ค.ศ.'!Q42,ฐานข้อมูล!L$11:W$17,1+V$6)</f>
        <v>#N/A</v>
      </c>
      <c r="W42" s="17" t="e">
        <f>VLOOKUP('แบบ-ปรับเงินเดือนตามวุฒิ ก.ค.ศ.'!Q42,ฐานข้อมูล!L$11:W$17,1+W$6)</f>
        <v>#N/A</v>
      </c>
      <c r="X42" s="17" t="e">
        <f>VLOOKUP('แบบ-ปรับเงินเดือนตามวุฒิ ก.ค.ศ.'!Q42,ฐานข้อมูล!L$11:W$17,1+X$6)</f>
        <v>#N/A</v>
      </c>
      <c r="Y42" s="17" t="e">
        <f>VLOOKUP('แบบ-ปรับเงินเดือนตามวุฒิ ก.ค.ศ.'!Q42,ฐานข้อมูล!L$11:W$17,1+Y$6)</f>
        <v>#N/A</v>
      </c>
      <c r="Z42" s="17" t="e">
        <f>VLOOKUP('แบบ-ปรับเงินเดือนตามวุฒิ ก.ค.ศ.'!Q42,ฐานข้อมูล!L$11:W$17,1+Z$6)</f>
        <v>#N/A</v>
      </c>
      <c r="AA42" s="17" t="e">
        <f>VLOOKUP('แบบ-ปรับเงินเดือนตามวุฒิ ก.ค.ศ.'!Q42,ฐานข้อมูล!L$11:W$17,1+AA$6)</f>
        <v>#N/A</v>
      </c>
      <c r="AB42" s="17" t="e">
        <f>VLOOKUP('แบบ-ปรับเงินเดือนตามวุฒิ ก.ค.ศ.'!Q42,ฐานข้อมูล!L$11:W$17,1+AB$6)</f>
        <v>#N/A</v>
      </c>
      <c r="AC42" s="18" t="e">
        <f t="shared" si="3"/>
        <v>#N/A</v>
      </c>
      <c r="AD42" s="17" t="e">
        <f>IF(AC42=0,0,VLOOKUP('แบบ-ปรับเงินเดือนตามวุฒิ ก.ค.ศ.'!Q42,ฐานข้อมูล!L$21:W$27,1+'แบบ-ปรับเงินเดือนตามวุฒิ ก.ค.ศ.'!AC42))</f>
        <v>#N/A</v>
      </c>
      <c r="AE42" s="19" t="e">
        <f t="shared" si="5"/>
        <v>#N/A</v>
      </c>
      <c r="AF42" s="17" t="e">
        <f>IF(AD42=0,J42,IF(AE42&gt;=VLOOKUP(Q42,ฐานข้อมูล!L$31:V$37,'แบบ-ปรับเงินเดือนตามวุฒิ ก.ค.ศ.'!AC42+1),VLOOKUP(Q42,ฐานข้อมูล!L$31:V$37,'แบบ-ปรับเงินเดือนตามวุฒิ ก.ค.ศ.'!AC42+1),'แบบ-ปรับเงินเดือนตามวุฒิ ก.ค.ศ.'!AE42))</f>
        <v>#N/A</v>
      </c>
    </row>
    <row r="43" spans="1:32" s="17" customFormat="1" ht="21.95" customHeight="1">
      <c r="A43" s="24"/>
      <c r="B43" s="75"/>
      <c r="C43" s="75"/>
      <c r="D43" s="25"/>
      <c r="E43" s="25"/>
      <c r="F43" s="84"/>
      <c r="G43" s="82"/>
      <c r="H43" s="84"/>
      <c r="I43" s="80"/>
      <c r="J43" s="85"/>
      <c r="K43" s="80"/>
      <c r="L43" s="16" t="e">
        <f t="shared" si="1"/>
        <v>#N/A</v>
      </c>
      <c r="M43" s="16" t="e">
        <f t="shared" si="2"/>
        <v>#N/A</v>
      </c>
      <c r="N43" s="62" t="e">
        <f t="shared" si="4"/>
        <v>#N/A</v>
      </c>
      <c r="Q43" s="17" t="e">
        <f>VLOOKUP('แบบ-ปรับเงินเดือนตามวุฒิ ก.ค.ศ.'!E43,ฐานข้อมูล!I$11:J$17,2)</f>
        <v>#N/A</v>
      </c>
      <c r="R43" s="17" t="e">
        <f>VLOOKUP('แบบ-ปรับเงินเดือนตามวุฒิ ก.ค.ศ.'!Q43,ฐานข้อมูล!L$11:W$17,1+R$6)</f>
        <v>#N/A</v>
      </c>
      <c r="S43" s="17" t="e">
        <f>VLOOKUP('แบบ-ปรับเงินเดือนตามวุฒิ ก.ค.ศ.'!Q43,ฐานข้อมูล!L$11:W$17,1+S$6)</f>
        <v>#N/A</v>
      </c>
      <c r="T43" s="17" t="e">
        <f>VLOOKUP('แบบ-ปรับเงินเดือนตามวุฒิ ก.ค.ศ.'!Q43,ฐานข้อมูล!L$11:W$17,1+T$6)</f>
        <v>#N/A</v>
      </c>
      <c r="U43" s="17" t="e">
        <f>VLOOKUP('แบบ-ปรับเงินเดือนตามวุฒิ ก.ค.ศ.'!Q43,ฐานข้อมูล!L$11:W$17,1+U$6)</f>
        <v>#N/A</v>
      </c>
      <c r="V43" s="17" t="e">
        <f>VLOOKUP('แบบ-ปรับเงินเดือนตามวุฒิ ก.ค.ศ.'!Q43,ฐานข้อมูล!L$11:W$17,1+V$6)</f>
        <v>#N/A</v>
      </c>
      <c r="W43" s="17" t="e">
        <f>VLOOKUP('แบบ-ปรับเงินเดือนตามวุฒิ ก.ค.ศ.'!Q43,ฐานข้อมูล!L$11:W$17,1+W$6)</f>
        <v>#N/A</v>
      </c>
      <c r="X43" s="17" t="e">
        <f>VLOOKUP('แบบ-ปรับเงินเดือนตามวุฒิ ก.ค.ศ.'!Q43,ฐานข้อมูล!L$11:W$17,1+X$6)</f>
        <v>#N/A</v>
      </c>
      <c r="Y43" s="17" t="e">
        <f>VLOOKUP('แบบ-ปรับเงินเดือนตามวุฒิ ก.ค.ศ.'!Q43,ฐานข้อมูล!L$11:W$17,1+Y$6)</f>
        <v>#N/A</v>
      </c>
      <c r="Z43" s="17" t="e">
        <f>VLOOKUP('แบบ-ปรับเงินเดือนตามวุฒิ ก.ค.ศ.'!Q43,ฐานข้อมูล!L$11:W$17,1+Z$6)</f>
        <v>#N/A</v>
      </c>
      <c r="AA43" s="17" t="e">
        <f>VLOOKUP('แบบ-ปรับเงินเดือนตามวุฒิ ก.ค.ศ.'!Q43,ฐานข้อมูล!L$11:W$17,1+AA$6)</f>
        <v>#N/A</v>
      </c>
      <c r="AB43" s="17" t="e">
        <f>VLOOKUP('แบบ-ปรับเงินเดือนตามวุฒิ ก.ค.ศ.'!Q43,ฐานข้อมูล!L$11:W$17,1+AB$6)</f>
        <v>#N/A</v>
      </c>
      <c r="AC43" s="18" t="e">
        <f t="shared" si="3"/>
        <v>#N/A</v>
      </c>
      <c r="AD43" s="17" t="e">
        <f>IF(AC43=0,0,VLOOKUP('แบบ-ปรับเงินเดือนตามวุฒิ ก.ค.ศ.'!Q43,ฐานข้อมูล!L$21:W$27,1+'แบบ-ปรับเงินเดือนตามวุฒิ ก.ค.ศ.'!AC43))</f>
        <v>#N/A</v>
      </c>
      <c r="AE43" s="19" t="e">
        <f t="shared" si="5"/>
        <v>#N/A</v>
      </c>
      <c r="AF43" s="17" t="e">
        <f>IF(AD43=0,J43,IF(AE43&gt;=VLOOKUP(Q43,ฐานข้อมูล!L$31:V$37,'แบบ-ปรับเงินเดือนตามวุฒิ ก.ค.ศ.'!AC43+1),VLOOKUP(Q43,ฐานข้อมูล!L$31:V$37,'แบบ-ปรับเงินเดือนตามวุฒิ ก.ค.ศ.'!AC43+1),'แบบ-ปรับเงินเดือนตามวุฒิ ก.ค.ศ.'!AE43))</f>
        <v>#N/A</v>
      </c>
    </row>
    <row r="44" spans="1:32" s="17" customFormat="1" ht="21.95" customHeight="1">
      <c r="A44" s="24"/>
      <c r="B44" s="75"/>
      <c r="C44" s="75"/>
      <c r="D44" s="25"/>
      <c r="E44" s="25"/>
      <c r="F44" s="84"/>
      <c r="G44" s="82"/>
      <c r="H44" s="84"/>
      <c r="I44" s="80"/>
      <c r="J44" s="85"/>
      <c r="K44" s="80"/>
      <c r="L44" s="16" t="e">
        <f t="shared" si="1"/>
        <v>#N/A</v>
      </c>
      <c r="M44" s="16" t="e">
        <f t="shared" si="2"/>
        <v>#N/A</v>
      </c>
      <c r="N44" s="62" t="e">
        <f t="shared" si="4"/>
        <v>#N/A</v>
      </c>
      <c r="Q44" s="17" t="e">
        <f>VLOOKUP('แบบ-ปรับเงินเดือนตามวุฒิ ก.ค.ศ.'!E44,ฐานข้อมูล!I$11:J$17,2)</f>
        <v>#N/A</v>
      </c>
      <c r="R44" s="17" t="e">
        <f>VLOOKUP('แบบ-ปรับเงินเดือนตามวุฒิ ก.ค.ศ.'!Q44,ฐานข้อมูล!L$11:W$17,1+R$6)</f>
        <v>#N/A</v>
      </c>
      <c r="S44" s="17" t="e">
        <f>VLOOKUP('แบบ-ปรับเงินเดือนตามวุฒิ ก.ค.ศ.'!Q44,ฐานข้อมูล!L$11:W$17,1+S$6)</f>
        <v>#N/A</v>
      </c>
      <c r="T44" s="17" t="e">
        <f>VLOOKUP('แบบ-ปรับเงินเดือนตามวุฒิ ก.ค.ศ.'!Q44,ฐานข้อมูล!L$11:W$17,1+T$6)</f>
        <v>#N/A</v>
      </c>
      <c r="U44" s="17" t="e">
        <f>VLOOKUP('แบบ-ปรับเงินเดือนตามวุฒิ ก.ค.ศ.'!Q44,ฐานข้อมูล!L$11:W$17,1+U$6)</f>
        <v>#N/A</v>
      </c>
      <c r="V44" s="17" t="e">
        <f>VLOOKUP('แบบ-ปรับเงินเดือนตามวุฒิ ก.ค.ศ.'!Q44,ฐานข้อมูล!L$11:W$17,1+V$6)</f>
        <v>#N/A</v>
      </c>
      <c r="W44" s="17" t="e">
        <f>VLOOKUP('แบบ-ปรับเงินเดือนตามวุฒิ ก.ค.ศ.'!Q44,ฐานข้อมูล!L$11:W$17,1+W$6)</f>
        <v>#N/A</v>
      </c>
      <c r="X44" s="17" t="e">
        <f>VLOOKUP('แบบ-ปรับเงินเดือนตามวุฒิ ก.ค.ศ.'!Q44,ฐานข้อมูล!L$11:W$17,1+X$6)</f>
        <v>#N/A</v>
      </c>
      <c r="Y44" s="17" t="e">
        <f>VLOOKUP('แบบ-ปรับเงินเดือนตามวุฒิ ก.ค.ศ.'!Q44,ฐานข้อมูล!L$11:W$17,1+Y$6)</f>
        <v>#N/A</v>
      </c>
      <c r="Z44" s="17" t="e">
        <f>VLOOKUP('แบบ-ปรับเงินเดือนตามวุฒิ ก.ค.ศ.'!Q44,ฐานข้อมูล!L$11:W$17,1+Z$6)</f>
        <v>#N/A</v>
      </c>
      <c r="AA44" s="17" t="e">
        <f>VLOOKUP('แบบ-ปรับเงินเดือนตามวุฒิ ก.ค.ศ.'!Q44,ฐานข้อมูล!L$11:W$17,1+AA$6)</f>
        <v>#N/A</v>
      </c>
      <c r="AB44" s="17" t="e">
        <f>VLOOKUP('แบบ-ปรับเงินเดือนตามวุฒิ ก.ค.ศ.'!Q44,ฐานข้อมูล!L$11:W$17,1+AB$6)</f>
        <v>#N/A</v>
      </c>
      <c r="AC44" s="18" t="e">
        <f t="shared" si="3"/>
        <v>#N/A</v>
      </c>
      <c r="AD44" s="17" t="e">
        <f>IF(AC44=0,0,VLOOKUP('แบบ-ปรับเงินเดือนตามวุฒิ ก.ค.ศ.'!Q44,ฐานข้อมูล!L$21:W$27,1+'แบบ-ปรับเงินเดือนตามวุฒิ ก.ค.ศ.'!AC44))</f>
        <v>#N/A</v>
      </c>
      <c r="AE44" s="19" t="e">
        <f t="shared" si="5"/>
        <v>#N/A</v>
      </c>
      <c r="AF44" s="17" t="e">
        <f>IF(AD44=0,J44,IF(AE44&gt;=VLOOKUP(Q44,ฐานข้อมูล!L$31:V$37,'แบบ-ปรับเงินเดือนตามวุฒิ ก.ค.ศ.'!AC44+1),VLOOKUP(Q44,ฐานข้อมูล!L$31:V$37,'แบบ-ปรับเงินเดือนตามวุฒิ ก.ค.ศ.'!AC44+1),'แบบ-ปรับเงินเดือนตามวุฒิ ก.ค.ศ.'!AE44))</f>
        <v>#N/A</v>
      </c>
    </row>
    <row r="45" spans="1:32" s="17" customFormat="1" ht="21.95" customHeight="1">
      <c r="A45" s="24"/>
      <c r="B45" s="75"/>
      <c r="C45" s="75"/>
      <c r="D45" s="25"/>
      <c r="E45" s="25"/>
      <c r="F45" s="84"/>
      <c r="G45" s="82"/>
      <c r="H45" s="84"/>
      <c r="I45" s="80"/>
      <c r="J45" s="85"/>
      <c r="K45" s="80"/>
      <c r="L45" s="16" t="e">
        <f t="shared" si="1"/>
        <v>#N/A</v>
      </c>
      <c r="M45" s="16" t="e">
        <f t="shared" si="2"/>
        <v>#N/A</v>
      </c>
      <c r="N45" s="62" t="e">
        <f t="shared" si="4"/>
        <v>#N/A</v>
      </c>
      <c r="Q45" s="17" t="e">
        <f>VLOOKUP('แบบ-ปรับเงินเดือนตามวุฒิ ก.ค.ศ.'!E45,ฐานข้อมูล!I$11:J$17,2)</f>
        <v>#N/A</v>
      </c>
      <c r="R45" s="17" t="e">
        <f>VLOOKUP('แบบ-ปรับเงินเดือนตามวุฒิ ก.ค.ศ.'!Q45,ฐานข้อมูล!L$11:W$17,1+R$6)</f>
        <v>#N/A</v>
      </c>
      <c r="S45" s="17" t="e">
        <f>VLOOKUP('แบบ-ปรับเงินเดือนตามวุฒิ ก.ค.ศ.'!Q45,ฐานข้อมูล!L$11:W$17,1+S$6)</f>
        <v>#N/A</v>
      </c>
      <c r="T45" s="17" t="e">
        <f>VLOOKUP('แบบ-ปรับเงินเดือนตามวุฒิ ก.ค.ศ.'!Q45,ฐานข้อมูล!L$11:W$17,1+T$6)</f>
        <v>#N/A</v>
      </c>
      <c r="U45" s="17" t="e">
        <f>VLOOKUP('แบบ-ปรับเงินเดือนตามวุฒิ ก.ค.ศ.'!Q45,ฐานข้อมูล!L$11:W$17,1+U$6)</f>
        <v>#N/A</v>
      </c>
      <c r="V45" s="17" t="e">
        <f>VLOOKUP('แบบ-ปรับเงินเดือนตามวุฒิ ก.ค.ศ.'!Q45,ฐานข้อมูล!L$11:W$17,1+V$6)</f>
        <v>#N/A</v>
      </c>
      <c r="W45" s="17" t="e">
        <f>VLOOKUP('แบบ-ปรับเงินเดือนตามวุฒิ ก.ค.ศ.'!Q45,ฐานข้อมูล!L$11:W$17,1+W$6)</f>
        <v>#N/A</v>
      </c>
      <c r="X45" s="17" t="e">
        <f>VLOOKUP('แบบ-ปรับเงินเดือนตามวุฒิ ก.ค.ศ.'!Q45,ฐานข้อมูล!L$11:W$17,1+X$6)</f>
        <v>#N/A</v>
      </c>
      <c r="Y45" s="17" t="e">
        <f>VLOOKUP('แบบ-ปรับเงินเดือนตามวุฒิ ก.ค.ศ.'!Q45,ฐานข้อมูล!L$11:W$17,1+Y$6)</f>
        <v>#N/A</v>
      </c>
      <c r="Z45" s="17" t="e">
        <f>VLOOKUP('แบบ-ปรับเงินเดือนตามวุฒิ ก.ค.ศ.'!Q45,ฐานข้อมูล!L$11:W$17,1+Z$6)</f>
        <v>#N/A</v>
      </c>
      <c r="AA45" s="17" t="e">
        <f>VLOOKUP('แบบ-ปรับเงินเดือนตามวุฒิ ก.ค.ศ.'!Q45,ฐานข้อมูล!L$11:W$17,1+AA$6)</f>
        <v>#N/A</v>
      </c>
      <c r="AB45" s="17" t="e">
        <f>VLOOKUP('แบบ-ปรับเงินเดือนตามวุฒิ ก.ค.ศ.'!Q45,ฐานข้อมูล!L$11:W$17,1+AB$6)</f>
        <v>#N/A</v>
      </c>
      <c r="AC45" s="18" t="e">
        <f t="shared" si="3"/>
        <v>#N/A</v>
      </c>
      <c r="AD45" s="17" t="e">
        <f>IF(AC45=0,0,VLOOKUP('แบบ-ปรับเงินเดือนตามวุฒิ ก.ค.ศ.'!Q45,ฐานข้อมูล!L$21:W$27,1+'แบบ-ปรับเงินเดือนตามวุฒิ ก.ค.ศ.'!AC45))</f>
        <v>#N/A</v>
      </c>
      <c r="AE45" s="19" t="e">
        <f t="shared" si="5"/>
        <v>#N/A</v>
      </c>
      <c r="AF45" s="17" t="e">
        <f>IF(AD45=0,J45,IF(AE45&gt;=VLOOKUP(Q45,ฐานข้อมูล!L$31:V$37,'แบบ-ปรับเงินเดือนตามวุฒิ ก.ค.ศ.'!AC45+1),VLOOKUP(Q45,ฐานข้อมูล!L$31:V$37,'แบบ-ปรับเงินเดือนตามวุฒิ ก.ค.ศ.'!AC45+1),'แบบ-ปรับเงินเดือนตามวุฒิ ก.ค.ศ.'!AE45))</f>
        <v>#N/A</v>
      </c>
    </row>
    <row r="46" spans="1:32" s="17" customFormat="1" ht="21.95" customHeight="1">
      <c r="A46" s="24"/>
      <c r="B46" s="75"/>
      <c r="C46" s="75"/>
      <c r="D46" s="25"/>
      <c r="E46" s="25"/>
      <c r="F46" s="84"/>
      <c r="G46" s="82"/>
      <c r="H46" s="84"/>
      <c r="I46" s="80"/>
      <c r="J46" s="85"/>
      <c r="K46" s="80"/>
      <c r="L46" s="16" t="e">
        <f t="shared" si="1"/>
        <v>#N/A</v>
      </c>
      <c r="M46" s="16" t="e">
        <f t="shared" si="2"/>
        <v>#N/A</v>
      </c>
      <c r="N46" s="62" t="e">
        <f t="shared" si="4"/>
        <v>#N/A</v>
      </c>
      <c r="Q46" s="17" t="e">
        <f>VLOOKUP('แบบ-ปรับเงินเดือนตามวุฒิ ก.ค.ศ.'!E46,ฐานข้อมูล!I$11:J$17,2)</f>
        <v>#N/A</v>
      </c>
      <c r="R46" s="17" t="e">
        <f>VLOOKUP('แบบ-ปรับเงินเดือนตามวุฒิ ก.ค.ศ.'!Q46,ฐานข้อมูล!L$11:W$17,1+R$6)</f>
        <v>#N/A</v>
      </c>
      <c r="S46" s="17" t="e">
        <f>VLOOKUP('แบบ-ปรับเงินเดือนตามวุฒิ ก.ค.ศ.'!Q46,ฐานข้อมูล!L$11:W$17,1+S$6)</f>
        <v>#N/A</v>
      </c>
      <c r="T46" s="17" t="e">
        <f>VLOOKUP('แบบ-ปรับเงินเดือนตามวุฒิ ก.ค.ศ.'!Q46,ฐานข้อมูล!L$11:W$17,1+T$6)</f>
        <v>#N/A</v>
      </c>
      <c r="U46" s="17" t="e">
        <f>VLOOKUP('แบบ-ปรับเงินเดือนตามวุฒิ ก.ค.ศ.'!Q46,ฐานข้อมูล!L$11:W$17,1+U$6)</f>
        <v>#N/A</v>
      </c>
      <c r="V46" s="17" t="e">
        <f>VLOOKUP('แบบ-ปรับเงินเดือนตามวุฒิ ก.ค.ศ.'!Q46,ฐานข้อมูล!L$11:W$17,1+V$6)</f>
        <v>#N/A</v>
      </c>
      <c r="W46" s="17" t="e">
        <f>VLOOKUP('แบบ-ปรับเงินเดือนตามวุฒิ ก.ค.ศ.'!Q46,ฐานข้อมูล!L$11:W$17,1+W$6)</f>
        <v>#N/A</v>
      </c>
      <c r="X46" s="17" t="e">
        <f>VLOOKUP('แบบ-ปรับเงินเดือนตามวุฒิ ก.ค.ศ.'!Q46,ฐานข้อมูล!L$11:W$17,1+X$6)</f>
        <v>#N/A</v>
      </c>
      <c r="Y46" s="17" t="e">
        <f>VLOOKUP('แบบ-ปรับเงินเดือนตามวุฒิ ก.ค.ศ.'!Q46,ฐานข้อมูล!L$11:W$17,1+Y$6)</f>
        <v>#N/A</v>
      </c>
      <c r="Z46" s="17" t="e">
        <f>VLOOKUP('แบบ-ปรับเงินเดือนตามวุฒิ ก.ค.ศ.'!Q46,ฐานข้อมูล!L$11:W$17,1+Z$6)</f>
        <v>#N/A</v>
      </c>
      <c r="AA46" s="17" t="e">
        <f>VLOOKUP('แบบ-ปรับเงินเดือนตามวุฒิ ก.ค.ศ.'!Q46,ฐานข้อมูล!L$11:W$17,1+AA$6)</f>
        <v>#N/A</v>
      </c>
      <c r="AB46" s="17" t="e">
        <f>VLOOKUP('แบบ-ปรับเงินเดือนตามวุฒิ ก.ค.ศ.'!Q46,ฐานข้อมูล!L$11:W$17,1+AB$6)</f>
        <v>#N/A</v>
      </c>
      <c r="AC46" s="18" t="e">
        <f t="shared" si="3"/>
        <v>#N/A</v>
      </c>
      <c r="AD46" s="17" t="e">
        <f>IF(AC46=0,0,VLOOKUP('แบบ-ปรับเงินเดือนตามวุฒิ ก.ค.ศ.'!Q46,ฐานข้อมูล!L$21:W$27,1+'แบบ-ปรับเงินเดือนตามวุฒิ ก.ค.ศ.'!AC46))</f>
        <v>#N/A</v>
      </c>
      <c r="AE46" s="19" t="e">
        <f t="shared" si="5"/>
        <v>#N/A</v>
      </c>
      <c r="AF46" s="17" t="e">
        <f>IF(AD46=0,J46,IF(AE46&gt;=VLOOKUP(Q46,ฐานข้อมูล!L$31:V$37,'แบบ-ปรับเงินเดือนตามวุฒิ ก.ค.ศ.'!AC46+1),VLOOKUP(Q46,ฐานข้อมูล!L$31:V$37,'แบบ-ปรับเงินเดือนตามวุฒิ ก.ค.ศ.'!AC46+1),'แบบ-ปรับเงินเดือนตามวุฒิ ก.ค.ศ.'!AE46))</f>
        <v>#N/A</v>
      </c>
    </row>
    <row r="47" spans="1:32" s="17" customFormat="1" ht="21.95" customHeight="1">
      <c r="A47" s="24"/>
      <c r="B47" s="75"/>
      <c r="C47" s="75"/>
      <c r="D47" s="25"/>
      <c r="E47" s="25"/>
      <c r="F47" s="84"/>
      <c r="G47" s="82"/>
      <c r="H47" s="84"/>
      <c r="I47" s="80"/>
      <c r="J47" s="85"/>
      <c r="K47" s="80"/>
      <c r="L47" s="16" t="e">
        <f t="shared" si="1"/>
        <v>#N/A</v>
      </c>
      <c r="M47" s="16" t="e">
        <f t="shared" si="2"/>
        <v>#N/A</v>
      </c>
      <c r="N47" s="62" t="e">
        <f t="shared" si="4"/>
        <v>#N/A</v>
      </c>
      <c r="Q47" s="17" t="e">
        <f>VLOOKUP('แบบ-ปรับเงินเดือนตามวุฒิ ก.ค.ศ.'!E47,ฐานข้อมูล!I$11:J$17,2)</f>
        <v>#N/A</v>
      </c>
      <c r="R47" s="17" t="e">
        <f>VLOOKUP('แบบ-ปรับเงินเดือนตามวุฒิ ก.ค.ศ.'!Q47,ฐานข้อมูล!L$11:W$17,1+R$6)</f>
        <v>#N/A</v>
      </c>
      <c r="S47" s="17" t="e">
        <f>VLOOKUP('แบบ-ปรับเงินเดือนตามวุฒิ ก.ค.ศ.'!Q47,ฐานข้อมูล!L$11:W$17,1+S$6)</f>
        <v>#N/A</v>
      </c>
      <c r="T47" s="17" t="e">
        <f>VLOOKUP('แบบ-ปรับเงินเดือนตามวุฒิ ก.ค.ศ.'!Q47,ฐานข้อมูล!L$11:W$17,1+T$6)</f>
        <v>#N/A</v>
      </c>
      <c r="U47" s="17" t="e">
        <f>VLOOKUP('แบบ-ปรับเงินเดือนตามวุฒิ ก.ค.ศ.'!Q47,ฐานข้อมูล!L$11:W$17,1+U$6)</f>
        <v>#N/A</v>
      </c>
      <c r="V47" s="17" t="e">
        <f>VLOOKUP('แบบ-ปรับเงินเดือนตามวุฒิ ก.ค.ศ.'!Q47,ฐานข้อมูล!L$11:W$17,1+V$6)</f>
        <v>#N/A</v>
      </c>
      <c r="W47" s="17" t="e">
        <f>VLOOKUP('แบบ-ปรับเงินเดือนตามวุฒิ ก.ค.ศ.'!Q47,ฐานข้อมูล!L$11:W$17,1+W$6)</f>
        <v>#N/A</v>
      </c>
      <c r="X47" s="17" t="e">
        <f>VLOOKUP('แบบ-ปรับเงินเดือนตามวุฒิ ก.ค.ศ.'!Q47,ฐานข้อมูล!L$11:W$17,1+X$6)</f>
        <v>#N/A</v>
      </c>
      <c r="Y47" s="17" t="e">
        <f>VLOOKUP('แบบ-ปรับเงินเดือนตามวุฒิ ก.ค.ศ.'!Q47,ฐานข้อมูล!L$11:W$17,1+Y$6)</f>
        <v>#N/A</v>
      </c>
      <c r="Z47" s="17" t="e">
        <f>VLOOKUP('แบบ-ปรับเงินเดือนตามวุฒิ ก.ค.ศ.'!Q47,ฐานข้อมูล!L$11:W$17,1+Z$6)</f>
        <v>#N/A</v>
      </c>
      <c r="AA47" s="17" t="e">
        <f>VLOOKUP('แบบ-ปรับเงินเดือนตามวุฒิ ก.ค.ศ.'!Q47,ฐานข้อมูล!L$11:W$17,1+AA$6)</f>
        <v>#N/A</v>
      </c>
      <c r="AB47" s="17" t="e">
        <f>VLOOKUP('แบบ-ปรับเงินเดือนตามวุฒิ ก.ค.ศ.'!Q47,ฐานข้อมูล!L$11:W$17,1+AB$6)</f>
        <v>#N/A</v>
      </c>
      <c r="AC47" s="18" t="e">
        <f t="shared" si="3"/>
        <v>#N/A</v>
      </c>
      <c r="AD47" s="17" t="e">
        <f>IF(AC47=0,0,VLOOKUP('แบบ-ปรับเงินเดือนตามวุฒิ ก.ค.ศ.'!Q47,ฐานข้อมูล!L$21:W$27,1+'แบบ-ปรับเงินเดือนตามวุฒิ ก.ค.ศ.'!AC47))</f>
        <v>#N/A</v>
      </c>
      <c r="AE47" s="19" t="e">
        <f t="shared" si="5"/>
        <v>#N/A</v>
      </c>
      <c r="AF47" s="17" t="e">
        <f>IF(AD47=0,J47,IF(AE47&gt;=VLOOKUP(Q47,ฐานข้อมูล!L$31:V$37,'แบบ-ปรับเงินเดือนตามวุฒิ ก.ค.ศ.'!AC47+1),VLOOKUP(Q47,ฐานข้อมูล!L$31:V$37,'แบบ-ปรับเงินเดือนตามวุฒิ ก.ค.ศ.'!AC47+1),'แบบ-ปรับเงินเดือนตามวุฒิ ก.ค.ศ.'!AE47))</f>
        <v>#N/A</v>
      </c>
    </row>
    <row r="48" spans="1:32" s="17" customFormat="1" ht="21.95" customHeight="1">
      <c r="A48" s="24"/>
      <c r="B48" s="75"/>
      <c r="C48" s="75"/>
      <c r="D48" s="25"/>
      <c r="E48" s="25"/>
      <c r="F48" s="84"/>
      <c r="G48" s="82"/>
      <c r="H48" s="84"/>
      <c r="I48" s="80"/>
      <c r="J48" s="85"/>
      <c r="K48" s="80"/>
      <c r="L48" s="16" t="e">
        <f t="shared" si="1"/>
        <v>#N/A</v>
      </c>
      <c r="M48" s="16" t="e">
        <f t="shared" si="2"/>
        <v>#N/A</v>
      </c>
      <c r="N48" s="62" t="e">
        <f t="shared" si="4"/>
        <v>#N/A</v>
      </c>
      <c r="Q48" s="17" t="e">
        <f>VLOOKUP('แบบ-ปรับเงินเดือนตามวุฒิ ก.ค.ศ.'!E48,ฐานข้อมูล!I$11:J$17,2)</f>
        <v>#N/A</v>
      </c>
      <c r="R48" s="17" t="e">
        <f>VLOOKUP('แบบ-ปรับเงินเดือนตามวุฒิ ก.ค.ศ.'!Q48,ฐานข้อมูล!L$11:W$17,1+R$6)</f>
        <v>#N/A</v>
      </c>
      <c r="S48" s="17" t="e">
        <f>VLOOKUP('แบบ-ปรับเงินเดือนตามวุฒิ ก.ค.ศ.'!Q48,ฐานข้อมูล!L$11:W$17,1+S$6)</f>
        <v>#N/A</v>
      </c>
      <c r="T48" s="17" t="e">
        <f>VLOOKUP('แบบ-ปรับเงินเดือนตามวุฒิ ก.ค.ศ.'!Q48,ฐานข้อมูล!L$11:W$17,1+T$6)</f>
        <v>#N/A</v>
      </c>
      <c r="U48" s="17" t="e">
        <f>VLOOKUP('แบบ-ปรับเงินเดือนตามวุฒิ ก.ค.ศ.'!Q48,ฐานข้อมูล!L$11:W$17,1+U$6)</f>
        <v>#N/A</v>
      </c>
      <c r="V48" s="17" t="e">
        <f>VLOOKUP('แบบ-ปรับเงินเดือนตามวุฒิ ก.ค.ศ.'!Q48,ฐานข้อมูล!L$11:W$17,1+V$6)</f>
        <v>#N/A</v>
      </c>
      <c r="W48" s="17" t="e">
        <f>VLOOKUP('แบบ-ปรับเงินเดือนตามวุฒิ ก.ค.ศ.'!Q48,ฐานข้อมูล!L$11:W$17,1+W$6)</f>
        <v>#N/A</v>
      </c>
      <c r="X48" s="17" t="e">
        <f>VLOOKUP('แบบ-ปรับเงินเดือนตามวุฒิ ก.ค.ศ.'!Q48,ฐานข้อมูล!L$11:W$17,1+X$6)</f>
        <v>#N/A</v>
      </c>
      <c r="Y48" s="17" t="e">
        <f>VLOOKUP('แบบ-ปรับเงินเดือนตามวุฒิ ก.ค.ศ.'!Q48,ฐานข้อมูล!L$11:W$17,1+Y$6)</f>
        <v>#N/A</v>
      </c>
      <c r="Z48" s="17" t="e">
        <f>VLOOKUP('แบบ-ปรับเงินเดือนตามวุฒิ ก.ค.ศ.'!Q48,ฐานข้อมูล!L$11:W$17,1+Z$6)</f>
        <v>#N/A</v>
      </c>
      <c r="AA48" s="17" t="e">
        <f>VLOOKUP('แบบ-ปรับเงินเดือนตามวุฒิ ก.ค.ศ.'!Q48,ฐานข้อมูล!L$11:W$17,1+AA$6)</f>
        <v>#N/A</v>
      </c>
      <c r="AB48" s="17" t="e">
        <f>VLOOKUP('แบบ-ปรับเงินเดือนตามวุฒิ ก.ค.ศ.'!Q48,ฐานข้อมูล!L$11:W$17,1+AB$6)</f>
        <v>#N/A</v>
      </c>
      <c r="AC48" s="18" t="e">
        <f t="shared" si="3"/>
        <v>#N/A</v>
      </c>
      <c r="AD48" s="17" t="e">
        <f>IF(AC48=0,0,VLOOKUP('แบบ-ปรับเงินเดือนตามวุฒิ ก.ค.ศ.'!Q48,ฐานข้อมูล!L$21:W$27,1+'แบบ-ปรับเงินเดือนตามวุฒิ ก.ค.ศ.'!AC48))</f>
        <v>#N/A</v>
      </c>
      <c r="AE48" s="19" t="e">
        <f t="shared" si="5"/>
        <v>#N/A</v>
      </c>
      <c r="AF48" s="17" t="e">
        <f>IF(AD48=0,J48,IF(AE48&gt;=VLOOKUP(Q48,ฐานข้อมูล!L$31:V$37,'แบบ-ปรับเงินเดือนตามวุฒิ ก.ค.ศ.'!AC48+1),VLOOKUP(Q48,ฐานข้อมูล!L$31:V$37,'แบบ-ปรับเงินเดือนตามวุฒิ ก.ค.ศ.'!AC48+1),'แบบ-ปรับเงินเดือนตามวุฒิ ก.ค.ศ.'!AE48))</f>
        <v>#N/A</v>
      </c>
    </row>
    <row r="49" spans="1:62" s="17" customFormat="1" ht="21.95" customHeight="1">
      <c r="A49" s="24"/>
      <c r="B49" s="75"/>
      <c r="C49" s="75"/>
      <c r="D49" s="25"/>
      <c r="E49" s="25"/>
      <c r="F49" s="84"/>
      <c r="G49" s="82"/>
      <c r="H49" s="84"/>
      <c r="I49" s="80"/>
      <c r="J49" s="85"/>
      <c r="K49" s="80"/>
      <c r="L49" s="16" t="e">
        <f t="shared" si="1"/>
        <v>#N/A</v>
      </c>
      <c r="M49" s="16" t="e">
        <f t="shared" si="2"/>
        <v>#N/A</v>
      </c>
      <c r="N49" s="62" t="e">
        <f t="shared" si="4"/>
        <v>#N/A</v>
      </c>
      <c r="Q49" s="17" t="e">
        <f>VLOOKUP('แบบ-ปรับเงินเดือนตามวุฒิ ก.ค.ศ.'!E49,ฐานข้อมูล!I$11:J$17,2)</f>
        <v>#N/A</v>
      </c>
      <c r="R49" s="17" t="e">
        <f>VLOOKUP('แบบ-ปรับเงินเดือนตามวุฒิ ก.ค.ศ.'!Q49,ฐานข้อมูล!L$11:W$17,1+R$6)</f>
        <v>#N/A</v>
      </c>
      <c r="S49" s="17" t="e">
        <f>VLOOKUP('แบบ-ปรับเงินเดือนตามวุฒิ ก.ค.ศ.'!Q49,ฐานข้อมูล!L$11:W$17,1+S$6)</f>
        <v>#N/A</v>
      </c>
      <c r="T49" s="17" t="e">
        <f>VLOOKUP('แบบ-ปรับเงินเดือนตามวุฒิ ก.ค.ศ.'!Q49,ฐานข้อมูล!L$11:W$17,1+T$6)</f>
        <v>#N/A</v>
      </c>
      <c r="U49" s="17" t="e">
        <f>VLOOKUP('แบบ-ปรับเงินเดือนตามวุฒิ ก.ค.ศ.'!Q49,ฐานข้อมูล!L$11:W$17,1+U$6)</f>
        <v>#N/A</v>
      </c>
      <c r="V49" s="17" t="e">
        <f>VLOOKUP('แบบ-ปรับเงินเดือนตามวุฒิ ก.ค.ศ.'!Q49,ฐานข้อมูล!L$11:W$17,1+V$6)</f>
        <v>#N/A</v>
      </c>
      <c r="W49" s="17" t="e">
        <f>VLOOKUP('แบบ-ปรับเงินเดือนตามวุฒิ ก.ค.ศ.'!Q49,ฐานข้อมูล!L$11:W$17,1+W$6)</f>
        <v>#N/A</v>
      </c>
      <c r="X49" s="17" t="e">
        <f>VLOOKUP('แบบ-ปรับเงินเดือนตามวุฒิ ก.ค.ศ.'!Q49,ฐานข้อมูล!L$11:W$17,1+X$6)</f>
        <v>#N/A</v>
      </c>
      <c r="Y49" s="17" t="e">
        <f>VLOOKUP('แบบ-ปรับเงินเดือนตามวุฒิ ก.ค.ศ.'!Q49,ฐานข้อมูล!L$11:W$17,1+Y$6)</f>
        <v>#N/A</v>
      </c>
      <c r="Z49" s="17" t="e">
        <f>VLOOKUP('แบบ-ปรับเงินเดือนตามวุฒิ ก.ค.ศ.'!Q49,ฐานข้อมูล!L$11:W$17,1+Z$6)</f>
        <v>#N/A</v>
      </c>
      <c r="AA49" s="17" t="e">
        <f>VLOOKUP('แบบ-ปรับเงินเดือนตามวุฒิ ก.ค.ศ.'!Q49,ฐานข้อมูล!L$11:W$17,1+AA$6)</f>
        <v>#N/A</v>
      </c>
      <c r="AB49" s="17" t="e">
        <f>VLOOKUP('แบบ-ปรับเงินเดือนตามวุฒิ ก.ค.ศ.'!Q49,ฐานข้อมูล!L$11:W$17,1+AB$6)</f>
        <v>#N/A</v>
      </c>
      <c r="AC49" s="18" t="e">
        <f t="shared" si="3"/>
        <v>#N/A</v>
      </c>
      <c r="AD49" s="17" t="e">
        <f>IF(AC49=0,0,VLOOKUP('แบบ-ปรับเงินเดือนตามวุฒิ ก.ค.ศ.'!Q49,ฐานข้อมูล!L$21:W$27,1+'แบบ-ปรับเงินเดือนตามวุฒิ ก.ค.ศ.'!AC49))</f>
        <v>#N/A</v>
      </c>
      <c r="AE49" s="19" t="e">
        <f t="shared" si="5"/>
        <v>#N/A</v>
      </c>
      <c r="AF49" s="17" t="e">
        <f>IF(AD49=0,J49,IF(AE49&gt;=VLOOKUP(Q49,ฐานข้อมูล!L$31:V$37,'แบบ-ปรับเงินเดือนตามวุฒิ ก.ค.ศ.'!AC49+1),VLOOKUP(Q49,ฐานข้อมูล!L$31:V$37,'แบบ-ปรับเงินเดือนตามวุฒิ ก.ค.ศ.'!AC49+1),'แบบ-ปรับเงินเดือนตามวุฒิ ก.ค.ศ.'!AE49))</f>
        <v>#N/A</v>
      </c>
    </row>
    <row r="50" spans="1:62" s="17" customFormat="1" ht="21.95" customHeight="1">
      <c r="A50" s="24"/>
      <c r="B50" s="75"/>
      <c r="C50" s="75"/>
      <c r="D50" s="25"/>
      <c r="E50" s="25"/>
      <c r="F50" s="84"/>
      <c r="G50" s="82"/>
      <c r="H50" s="84"/>
      <c r="I50" s="80"/>
      <c r="J50" s="85"/>
      <c r="K50" s="80"/>
      <c r="L50" s="16" t="e">
        <f t="shared" si="1"/>
        <v>#N/A</v>
      </c>
      <c r="M50" s="16" t="e">
        <f t="shared" si="2"/>
        <v>#N/A</v>
      </c>
      <c r="N50" s="62" t="e">
        <f t="shared" si="4"/>
        <v>#N/A</v>
      </c>
      <c r="Q50" s="17" t="e">
        <f>VLOOKUP('แบบ-ปรับเงินเดือนตามวุฒิ ก.ค.ศ.'!E50,ฐานข้อมูล!I$11:J$17,2)</f>
        <v>#N/A</v>
      </c>
      <c r="R50" s="17" t="e">
        <f>VLOOKUP('แบบ-ปรับเงินเดือนตามวุฒิ ก.ค.ศ.'!Q50,ฐานข้อมูล!L$11:W$17,1+R$6)</f>
        <v>#N/A</v>
      </c>
      <c r="S50" s="17" t="e">
        <f>VLOOKUP('แบบ-ปรับเงินเดือนตามวุฒิ ก.ค.ศ.'!Q50,ฐานข้อมูล!L$11:W$17,1+S$6)</f>
        <v>#N/A</v>
      </c>
      <c r="T50" s="17" t="e">
        <f>VLOOKUP('แบบ-ปรับเงินเดือนตามวุฒิ ก.ค.ศ.'!Q50,ฐานข้อมูล!L$11:W$17,1+T$6)</f>
        <v>#N/A</v>
      </c>
      <c r="U50" s="17" t="e">
        <f>VLOOKUP('แบบ-ปรับเงินเดือนตามวุฒิ ก.ค.ศ.'!Q50,ฐานข้อมูล!L$11:W$17,1+U$6)</f>
        <v>#N/A</v>
      </c>
      <c r="V50" s="17" t="e">
        <f>VLOOKUP('แบบ-ปรับเงินเดือนตามวุฒิ ก.ค.ศ.'!Q50,ฐานข้อมูล!L$11:W$17,1+V$6)</f>
        <v>#N/A</v>
      </c>
      <c r="W50" s="17" t="e">
        <f>VLOOKUP('แบบ-ปรับเงินเดือนตามวุฒิ ก.ค.ศ.'!Q50,ฐานข้อมูล!L$11:W$17,1+W$6)</f>
        <v>#N/A</v>
      </c>
      <c r="X50" s="17" t="e">
        <f>VLOOKUP('แบบ-ปรับเงินเดือนตามวุฒิ ก.ค.ศ.'!Q50,ฐานข้อมูล!L$11:W$17,1+X$6)</f>
        <v>#N/A</v>
      </c>
      <c r="Y50" s="17" t="e">
        <f>VLOOKUP('แบบ-ปรับเงินเดือนตามวุฒิ ก.ค.ศ.'!Q50,ฐานข้อมูล!L$11:W$17,1+Y$6)</f>
        <v>#N/A</v>
      </c>
      <c r="Z50" s="17" t="e">
        <f>VLOOKUP('แบบ-ปรับเงินเดือนตามวุฒิ ก.ค.ศ.'!Q50,ฐานข้อมูล!L$11:W$17,1+Z$6)</f>
        <v>#N/A</v>
      </c>
      <c r="AA50" s="17" t="e">
        <f>VLOOKUP('แบบ-ปรับเงินเดือนตามวุฒิ ก.ค.ศ.'!Q50,ฐานข้อมูล!L$11:W$17,1+AA$6)</f>
        <v>#N/A</v>
      </c>
      <c r="AB50" s="17" t="e">
        <f>VLOOKUP('แบบ-ปรับเงินเดือนตามวุฒิ ก.ค.ศ.'!Q50,ฐานข้อมูล!L$11:W$17,1+AB$6)</f>
        <v>#N/A</v>
      </c>
      <c r="AC50" s="18" t="e">
        <f t="shared" si="3"/>
        <v>#N/A</v>
      </c>
      <c r="AD50" s="17" t="e">
        <f>IF(AC50=0,0,VLOOKUP('แบบ-ปรับเงินเดือนตามวุฒิ ก.ค.ศ.'!Q50,ฐานข้อมูล!L$21:W$27,1+'แบบ-ปรับเงินเดือนตามวุฒิ ก.ค.ศ.'!AC50))</f>
        <v>#N/A</v>
      </c>
      <c r="AE50" s="19" t="e">
        <f t="shared" si="5"/>
        <v>#N/A</v>
      </c>
      <c r="AF50" s="17" t="e">
        <f>IF(AD50=0,J50,IF(AE50&gt;=VLOOKUP(Q50,ฐานข้อมูล!L$31:V$37,'แบบ-ปรับเงินเดือนตามวุฒิ ก.ค.ศ.'!AC50+1),VLOOKUP(Q50,ฐานข้อมูล!L$31:V$37,'แบบ-ปรับเงินเดือนตามวุฒิ ก.ค.ศ.'!AC50+1),'แบบ-ปรับเงินเดือนตามวุฒิ ก.ค.ศ.'!AE50))</f>
        <v>#N/A</v>
      </c>
    </row>
    <row r="51" spans="1:62" s="17" customFormat="1" ht="21.95" customHeight="1">
      <c r="A51" s="24"/>
      <c r="B51" s="75"/>
      <c r="C51" s="75"/>
      <c r="D51" s="25"/>
      <c r="E51" s="25"/>
      <c r="F51" s="84"/>
      <c r="G51" s="82"/>
      <c r="H51" s="84"/>
      <c r="I51" s="80"/>
      <c r="J51" s="85"/>
      <c r="K51" s="80"/>
      <c r="L51" s="16" t="e">
        <f t="shared" si="1"/>
        <v>#N/A</v>
      </c>
      <c r="M51" s="16" t="e">
        <f t="shared" si="2"/>
        <v>#N/A</v>
      </c>
      <c r="N51" s="62" t="e">
        <f t="shared" si="4"/>
        <v>#N/A</v>
      </c>
      <c r="Q51" s="17" t="e">
        <f>VLOOKUP('แบบ-ปรับเงินเดือนตามวุฒิ ก.ค.ศ.'!E51,ฐานข้อมูล!I$11:J$17,2)</f>
        <v>#N/A</v>
      </c>
      <c r="R51" s="17" t="e">
        <f>VLOOKUP('แบบ-ปรับเงินเดือนตามวุฒิ ก.ค.ศ.'!Q51,ฐานข้อมูล!L$11:W$17,1+R$6)</f>
        <v>#N/A</v>
      </c>
      <c r="S51" s="17" t="e">
        <f>VLOOKUP('แบบ-ปรับเงินเดือนตามวุฒิ ก.ค.ศ.'!Q51,ฐานข้อมูล!L$11:W$17,1+S$6)</f>
        <v>#N/A</v>
      </c>
      <c r="T51" s="17" t="e">
        <f>VLOOKUP('แบบ-ปรับเงินเดือนตามวุฒิ ก.ค.ศ.'!Q51,ฐานข้อมูล!L$11:W$17,1+T$6)</f>
        <v>#N/A</v>
      </c>
      <c r="U51" s="17" t="e">
        <f>VLOOKUP('แบบ-ปรับเงินเดือนตามวุฒิ ก.ค.ศ.'!Q51,ฐานข้อมูล!L$11:W$17,1+U$6)</f>
        <v>#N/A</v>
      </c>
      <c r="V51" s="17" t="e">
        <f>VLOOKUP('แบบ-ปรับเงินเดือนตามวุฒิ ก.ค.ศ.'!Q51,ฐานข้อมูล!L$11:W$17,1+V$6)</f>
        <v>#N/A</v>
      </c>
      <c r="W51" s="17" t="e">
        <f>VLOOKUP('แบบ-ปรับเงินเดือนตามวุฒิ ก.ค.ศ.'!Q51,ฐานข้อมูล!L$11:W$17,1+W$6)</f>
        <v>#N/A</v>
      </c>
      <c r="X51" s="17" t="e">
        <f>VLOOKUP('แบบ-ปรับเงินเดือนตามวุฒิ ก.ค.ศ.'!Q51,ฐานข้อมูล!L$11:W$17,1+X$6)</f>
        <v>#N/A</v>
      </c>
      <c r="Y51" s="17" t="e">
        <f>VLOOKUP('แบบ-ปรับเงินเดือนตามวุฒิ ก.ค.ศ.'!Q51,ฐานข้อมูล!L$11:W$17,1+Y$6)</f>
        <v>#N/A</v>
      </c>
      <c r="Z51" s="17" t="e">
        <f>VLOOKUP('แบบ-ปรับเงินเดือนตามวุฒิ ก.ค.ศ.'!Q51,ฐานข้อมูล!L$11:W$17,1+Z$6)</f>
        <v>#N/A</v>
      </c>
      <c r="AA51" s="17" t="e">
        <f>VLOOKUP('แบบ-ปรับเงินเดือนตามวุฒิ ก.ค.ศ.'!Q51,ฐานข้อมูล!L$11:W$17,1+AA$6)</f>
        <v>#N/A</v>
      </c>
      <c r="AB51" s="17" t="e">
        <f>VLOOKUP('แบบ-ปรับเงินเดือนตามวุฒิ ก.ค.ศ.'!Q51,ฐานข้อมูล!L$11:W$17,1+AB$6)</f>
        <v>#N/A</v>
      </c>
      <c r="AC51" s="18" t="e">
        <f t="shared" si="3"/>
        <v>#N/A</v>
      </c>
      <c r="AD51" s="17" t="e">
        <f>IF(AC51=0,0,VLOOKUP('แบบ-ปรับเงินเดือนตามวุฒิ ก.ค.ศ.'!Q51,ฐานข้อมูล!L$21:W$27,1+'แบบ-ปรับเงินเดือนตามวุฒิ ก.ค.ศ.'!AC51))</f>
        <v>#N/A</v>
      </c>
      <c r="AE51" s="19" t="e">
        <f t="shared" si="5"/>
        <v>#N/A</v>
      </c>
      <c r="AF51" s="17" t="e">
        <f>IF(AD51=0,J51,IF(AE51&gt;=VLOOKUP(Q51,ฐานข้อมูล!L$31:V$37,'แบบ-ปรับเงินเดือนตามวุฒิ ก.ค.ศ.'!AC51+1),VLOOKUP(Q51,ฐานข้อมูล!L$31:V$37,'แบบ-ปรับเงินเดือนตามวุฒิ ก.ค.ศ.'!AC51+1),'แบบ-ปรับเงินเดือนตามวุฒิ ก.ค.ศ.'!AE51))</f>
        <v>#N/A</v>
      </c>
    </row>
    <row r="52" spans="1:62" s="17" customFormat="1" ht="21.95" customHeight="1">
      <c r="A52" s="24"/>
      <c r="B52" s="75"/>
      <c r="C52" s="75"/>
      <c r="D52" s="25"/>
      <c r="E52" s="25"/>
      <c r="F52" s="84"/>
      <c r="G52" s="82"/>
      <c r="H52" s="84"/>
      <c r="I52" s="80"/>
      <c r="J52" s="85"/>
      <c r="K52" s="80"/>
      <c r="L52" s="16" t="e">
        <f t="shared" si="1"/>
        <v>#N/A</v>
      </c>
      <c r="M52" s="16" t="e">
        <f t="shared" si="2"/>
        <v>#N/A</v>
      </c>
      <c r="N52" s="62" t="e">
        <f t="shared" si="4"/>
        <v>#N/A</v>
      </c>
      <c r="Q52" s="17" t="e">
        <f>VLOOKUP('แบบ-ปรับเงินเดือนตามวุฒิ ก.ค.ศ.'!E52,ฐานข้อมูล!I$11:J$17,2)</f>
        <v>#N/A</v>
      </c>
      <c r="R52" s="17" t="e">
        <f>VLOOKUP('แบบ-ปรับเงินเดือนตามวุฒิ ก.ค.ศ.'!Q52,ฐานข้อมูล!L$11:W$17,1+R$6)</f>
        <v>#N/A</v>
      </c>
      <c r="S52" s="17" t="e">
        <f>VLOOKUP('แบบ-ปรับเงินเดือนตามวุฒิ ก.ค.ศ.'!Q52,ฐานข้อมูล!L$11:W$17,1+S$6)</f>
        <v>#N/A</v>
      </c>
      <c r="T52" s="17" t="e">
        <f>VLOOKUP('แบบ-ปรับเงินเดือนตามวุฒิ ก.ค.ศ.'!Q52,ฐานข้อมูล!L$11:W$17,1+T$6)</f>
        <v>#N/A</v>
      </c>
      <c r="U52" s="17" t="e">
        <f>VLOOKUP('แบบ-ปรับเงินเดือนตามวุฒิ ก.ค.ศ.'!Q52,ฐานข้อมูล!L$11:W$17,1+U$6)</f>
        <v>#N/A</v>
      </c>
      <c r="V52" s="17" t="e">
        <f>VLOOKUP('แบบ-ปรับเงินเดือนตามวุฒิ ก.ค.ศ.'!Q52,ฐานข้อมูล!L$11:W$17,1+V$6)</f>
        <v>#N/A</v>
      </c>
      <c r="W52" s="17" t="e">
        <f>VLOOKUP('แบบ-ปรับเงินเดือนตามวุฒิ ก.ค.ศ.'!Q52,ฐานข้อมูล!L$11:W$17,1+W$6)</f>
        <v>#N/A</v>
      </c>
      <c r="X52" s="17" t="e">
        <f>VLOOKUP('แบบ-ปรับเงินเดือนตามวุฒิ ก.ค.ศ.'!Q52,ฐานข้อมูล!L$11:W$17,1+X$6)</f>
        <v>#N/A</v>
      </c>
      <c r="Y52" s="17" t="e">
        <f>VLOOKUP('แบบ-ปรับเงินเดือนตามวุฒิ ก.ค.ศ.'!Q52,ฐานข้อมูล!L$11:W$17,1+Y$6)</f>
        <v>#N/A</v>
      </c>
      <c r="Z52" s="17" t="e">
        <f>VLOOKUP('แบบ-ปรับเงินเดือนตามวุฒิ ก.ค.ศ.'!Q52,ฐานข้อมูล!L$11:W$17,1+Z$6)</f>
        <v>#N/A</v>
      </c>
      <c r="AA52" s="17" t="e">
        <f>VLOOKUP('แบบ-ปรับเงินเดือนตามวุฒิ ก.ค.ศ.'!Q52,ฐานข้อมูล!L$11:W$17,1+AA$6)</f>
        <v>#N/A</v>
      </c>
      <c r="AB52" s="17" t="e">
        <f>VLOOKUP('แบบ-ปรับเงินเดือนตามวุฒิ ก.ค.ศ.'!Q52,ฐานข้อมูล!L$11:W$17,1+AB$6)</f>
        <v>#N/A</v>
      </c>
      <c r="AC52" s="18" t="e">
        <f t="shared" si="3"/>
        <v>#N/A</v>
      </c>
      <c r="AD52" s="17" t="e">
        <f>IF(AC52=0,0,VLOOKUP('แบบ-ปรับเงินเดือนตามวุฒิ ก.ค.ศ.'!Q52,ฐานข้อมูล!L$21:W$27,1+'แบบ-ปรับเงินเดือนตามวุฒิ ก.ค.ศ.'!AC52))</f>
        <v>#N/A</v>
      </c>
      <c r="AE52" s="19" t="e">
        <f t="shared" si="5"/>
        <v>#N/A</v>
      </c>
      <c r="AF52" s="17" t="e">
        <f>IF(AD52=0,J52,IF(AE52&gt;=VLOOKUP(Q52,ฐานข้อมูล!L$31:V$37,'แบบ-ปรับเงินเดือนตามวุฒิ ก.ค.ศ.'!AC52+1),VLOOKUP(Q52,ฐานข้อมูล!L$31:V$37,'แบบ-ปรับเงินเดือนตามวุฒิ ก.ค.ศ.'!AC52+1),'แบบ-ปรับเงินเดือนตามวุฒิ ก.ค.ศ.'!AE52))</f>
        <v>#N/A</v>
      </c>
    </row>
    <row r="53" spans="1:62" s="17" customFormat="1" ht="21.95" customHeight="1">
      <c r="A53" s="24"/>
      <c r="B53" s="75"/>
      <c r="C53" s="75"/>
      <c r="D53" s="25"/>
      <c r="E53" s="25"/>
      <c r="F53" s="84"/>
      <c r="G53" s="82"/>
      <c r="H53" s="84"/>
      <c r="I53" s="80"/>
      <c r="J53" s="85"/>
      <c r="K53" s="80"/>
      <c r="L53" s="16" t="e">
        <f t="shared" si="1"/>
        <v>#N/A</v>
      </c>
      <c r="M53" s="16" t="e">
        <f t="shared" si="2"/>
        <v>#N/A</v>
      </c>
      <c r="N53" s="62" t="e">
        <f t="shared" si="4"/>
        <v>#N/A</v>
      </c>
      <c r="Q53" s="17" t="e">
        <f>VLOOKUP('แบบ-ปรับเงินเดือนตามวุฒิ ก.ค.ศ.'!E53,ฐานข้อมูล!I$11:J$17,2)</f>
        <v>#N/A</v>
      </c>
      <c r="R53" s="17" t="e">
        <f>VLOOKUP('แบบ-ปรับเงินเดือนตามวุฒิ ก.ค.ศ.'!Q53,ฐานข้อมูล!L$11:W$17,1+R$6)</f>
        <v>#N/A</v>
      </c>
      <c r="S53" s="17" t="e">
        <f>VLOOKUP('แบบ-ปรับเงินเดือนตามวุฒิ ก.ค.ศ.'!Q53,ฐานข้อมูล!L$11:W$17,1+S$6)</f>
        <v>#N/A</v>
      </c>
      <c r="T53" s="17" t="e">
        <f>VLOOKUP('แบบ-ปรับเงินเดือนตามวุฒิ ก.ค.ศ.'!Q53,ฐานข้อมูล!L$11:W$17,1+T$6)</f>
        <v>#N/A</v>
      </c>
      <c r="U53" s="17" t="e">
        <f>VLOOKUP('แบบ-ปรับเงินเดือนตามวุฒิ ก.ค.ศ.'!Q53,ฐานข้อมูล!L$11:W$17,1+U$6)</f>
        <v>#N/A</v>
      </c>
      <c r="V53" s="17" t="e">
        <f>VLOOKUP('แบบ-ปรับเงินเดือนตามวุฒิ ก.ค.ศ.'!Q53,ฐานข้อมูล!L$11:W$17,1+V$6)</f>
        <v>#N/A</v>
      </c>
      <c r="W53" s="17" t="e">
        <f>VLOOKUP('แบบ-ปรับเงินเดือนตามวุฒิ ก.ค.ศ.'!Q53,ฐานข้อมูล!L$11:W$17,1+W$6)</f>
        <v>#N/A</v>
      </c>
      <c r="X53" s="17" t="e">
        <f>VLOOKUP('แบบ-ปรับเงินเดือนตามวุฒิ ก.ค.ศ.'!Q53,ฐานข้อมูล!L$11:W$17,1+X$6)</f>
        <v>#N/A</v>
      </c>
      <c r="Y53" s="17" t="e">
        <f>VLOOKUP('แบบ-ปรับเงินเดือนตามวุฒิ ก.ค.ศ.'!Q53,ฐานข้อมูล!L$11:W$17,1+Y$6)</f>
        <v>#N/A</v>
      </c>
      <c r="Z53" s="17" t="e">
        <f>VLOOKUP('แบบ-ปรับเงินเดือนตามวุฒิ ก.ค.ศ.'!Q53,ฐานข้อมูล!L$11:W$17,1+Z$6)</f>
        <v>#N/A</v>
      </c>
      <c r="AA53" s="17" t="e">
        <f>VLOOKUP('แบบ-ปรับเงินเดือนตามวุฒิ ก.ค.ศ.'!Q53,ฐานข้อมูล!L$11:W$17,1+AA$6)</f>
        <v>#N/A</v>
      </c>
      <c r="AB53" s="17" t="e">
        <f>VLOOKUP('แบบ-ปรับเงินเดือนตามวุฒิ ก.ค.ศ.'!Q53,ฐานข้อมูล!L$11:W$17,1+AB$6)</f>
        <v>#N/A</v>
      </c>
      <c r="AC53" s="18" t="e">
        <f t="shared" si="3"/>
        <v>#N/A</v>
      </c>
      <c r="AD53" s="17" t="e">
        <f>IF(AC53=0,0,VLOOKUP('แบบ-ปรับเงินเดือนตามวุฒิ ก.ค.ศ.'!Q53,ฐานข้อมูล!L$21:W$27,1+'แบบ-ปรับเงินเดือนตามวุฒิ ก.ค.ศ.'!AC53))</f>
        <v>#N/A</v>
      </c>
      <c r="AE53" s="19" t="e">
        <f t="shared" si="5"/>
        <v>#N/A</v>
      </c>
      <c r="AF53" s="17" t="e">
        <f>IF(AD53=0,J53,IF(AE53&gt;=VLOOKUP(Q53,ฐานข้อมูล!L$31:V$37,'แบบ-ปรับเงินเดือนตามวุฒิ ก.ค.ศ.'!AC53+1),VLOOKUP(Q53,ฐานข้อมูล!L$31:V$37,'แบบ-ปรับเงินเดือนตามวุฒิ ก.ค.ศ.'!AC53+1),'แบบ-ปรับเงินเดือนตามวุฒิ ก.ค.ศ.'!AE53))</f>
        <v>#N/A</v>
      </c>
    </row>
    <row r="54" spans="1:62" s="17" customFormat="1" ht="21.95" customHeight="1">
      <c r="A54" s="24"/>
      <c r="B54" s="75"/>
      <c r="C54" s="75"/>
      <c r="D54" s="25"/>
      <c r="E54" s="25"/>
      <c r="F54" s="84"/>
      <c r="G54" s="82"/>
      <c r="H54" s="84"/>
      <c r="I54" s="80"/>
      <c r="J54" s="85"/>
      <c r="K54" s="80"/>
      <c r="L54" s="16" t="e">
        <f t="shared" si="1"/>
        <v>#N/A</v>
      </c>
      <c r="M54" s="16" t="e">
        <f t="shared" si="2"/>
        <v>#N/A</v>
      </c>
      <c r="N54" s="62" t="e">
        <f t="shared" si="4"/>
        <v>#N/A</v>
      </c>
      <c r="Q54" s="17" t="e">
        <f>VLOOKUP('แบบ-ปรับเงินเดือนตามวุฒิ ก.ค.ศ.'!E54,ฐานข้อมูล!I$11:J$17,2)</f>
        <v>#N/A</v>
      </c>
      <c r="R54" s="17" t="e">
        <f>VLOOKUP('แบบ-ปรับเงินเดือนตามวุฒิ ก.ค.ศ.'!Q54,ฐานข้อมูล!L$11:W$17,1+R$6)</f>
        <v>#N/A</v>
      </c>
      <c r="S54" s="17" t="e">
        <f>VLOOKUP('แบบ-ปรับเงินเดือนตามวุฒิ ก.ค.ศ.'!Q54,ฐานข้อมูล!L$11:W$17,1+S$6)</f>
        <v>#N/A</v>
      </c>
      <c r="T54" s="17" t="e">
        <f>VLOOKUP('แบบ-ปรับเงินเดือนตามวุฒิ ก.ค.ศ.'!Q54,ฐานข้อมูล!L$11:W$17,1+T$6)</f>
        <v>#N/A</v>
      </c>
      <c r="U54" s="17" t="e">
        <f>VLOOKUP('แบบ-ปรับเงินเดือนตามวุฒิ ก.ค.ศ.'!Q54,ฐานข้อมูล!L$11:W$17,1+U$6)</f>
        <v>#N/A</v>
      </c>
      <c r="V54" s="17" t="e">
        <f>VLOOKUP('แบบ-ปรับเงินเดือนตามวุฒิ ก.ค.ศ.'!Q54,ฐานข้อมูล!L$11:W$17,1+V$6)</f>
        <v>#N/A</v>
      </c>
      <c r="W54" s="17" t="e">
        <f>VLOOKUP('แบบ-ปรับเงินเดือนตามวุฒิ ก.ค.ศ.'!Q54,ฐานข้อมูล!L$11:W$17,1+W$6)</f>
        <v>#N/A</v>
      </c>
      <c r="X54" s="17" t="e">
        <f>VLOOKUP('แบบ-ปรับเงินเดือนตามวุฒิ ก.ค.ศ.'!Q54,ฐานข้อมูล!L$11:W$17,1+X$6)</f>
        <v>#N/A</v>
      </c>
      <c r="Y54" s="17" t="e">
        <f>VLOOKUP('แบบ-ปรับเงินเดือนตามวุฒิ ก.ค.ศ.'!Q54,ฐานข้อมูล!L$11:W$17,1+Y$6)</f>
        <v>#N/A</v>
      </c>
      <c r="Z54" s="17" t="e">
        <f>VLOOKUP('แบบ-ปรับเงินเดือนตามวุฒิ ก.ค.ศ.'!Q54,ฐานข้อมูล!L$11:W$17,1+Z$6)</f>
        <v>#N/A</v>
      </c>
      <c r="AA54" s="17" t="e">
        <f>VLOOKUP('แบบ-ปรับเงินเดือนตามวุฒิ ก.ค.ศ.'!Q54,ฐานข้อมูล!L$11:W$17,1+AA$6)</f>
        <v>#N/A</v>
      </c>
      <c r="AB54" s="17" t="e">
        <f>VLOOKUP('แบบ-ปรับเงินเดือนตามวุฒิ ก.ค.ศ.'!Q54,ฐานข้อมูล!L$11:W$17,1+AB$6)</f>
        <v>#N/A</v>
      </c>
      <c r="AC54" s="18" t="e">
        <f t="shared" si="3"/>
        <v>#N/A</v>
      </c>
      <c r="AD54" s="17" t="e">
        <f>IF(AC54=0,0,VLOOKUP('แบบ-ปรับเงินเดือนตามวุฒิ ก.ค.ศ.'!Q54,ฐานข้อมูล!L$21:W$27,1+'แบบ-ปรับเงินเดือนตามวุฒิ ก.ค.ศ.'!AC54))</f>
        <v>#N/A</v>
      </c>
      <c r="AE54" s="19" t="e">
        <f t="shared" si="5"/>
        <v>#N/A</v>
      </c>
      <c r="AF54" s="17" t="e">
        <f>IF(AD54=0,J54,IF(AE54&gt;=VLOOKUP(Q54,ฐานข้อมูล!L$31:V$37,'แบบ-ปรับเงินเดือนตามวุฒิ ก.ค.ศ.'!AC54+1),VLOOKUP(Q54,ฐานข้อมูล!L$31:V$37,'แบบ-ปรับเงินเดือนตามวุฒิ ก.ค.ศ.'!AC54+1),'แบบ-ปรับเงินเดือนตามวุฒิ ก.ค.ศ.'!AE54))</f>
        <v>#N/A</v>
      </c>
    </row>
    <row r="55" spans="1:62" s="23" customFormat="1" ht="21.95" customHeight="1">
      <c r="A55" s="24"/>
      <c r="B55" s="75"/>
      <c r="C55" s="75"/>
      <c r="D55" s="25"/>
      <c r="E55" s="25"/>
      <c r="F55" s="84"/>
      <c r="G55" s="82"/>
      <c r="H55" s="84"/>
      <c r="I55" s="80"/>
      <c r="J55" s="85"/>
      <c r="K55" s="80"/>
      <c r="L55" s="16" t="e">
        <f t="shared" si="1"/>
        <v>#N/A</v>
      </c>
      <c r="M55" s="16" t="e">
        <f t="shared" si="2"/>
        <v>#N/A</v>
      </c>
      <c r="N55" s="62" t="e">
        <f t="shared" si="4"/>
        <v>#N/A</v>
      </c>
      <c r="P55" s="17"/>
      <c r="Q55" s="17" t="e">
        <f>VLOOKUP('แบบ-ปรับเงินเดือนตามวุฒิ ก.ค.ศ.'!E55,ฐานข้อมูล!I$11:J$17,2)</f>
        <v>#N/A</v>
      </c>
      <c r="R55" s="17" t="e">
        <f>VLOOKUP('แบบ-ปรับเงินเดือนตามวุฒิ ก.ค.ศ.'!Q55,ฐานข้อมูล!L$11:W$17,1+R$6)</f>
        <v>#N/A</v>
      </c>
      <c r="S55" s="17" t="e">
        <f>VLOOKUP('แบบ-ปรับเงินเดือนตามวุฒิ ก.ค.ศ.'!Q55,ฐานข้อมูล!L$11:W$17,1+S$6)</f>
        <v>#N/A</v>
      </c>
      <c r="T55" s="17" t="e">
        <f>VLOOKUP('แบบ-ปรับเงินเดือนตามวุฒิ ก.ค.ศ.'!Q55,ฐานข้อมูล!L$11:W$17,1+T$6)</f>
        <v>#N/A</v>
      </c>
      <c r="U55" s="17" t="e">
        <f>VLOOKUP('แบบ-ปรับเงินเดือนตามวุฒิ ก.ค.ศ.'!Q55,ฐานข้อมูล!L$11:W$17,1+U$6)</f>
        <v>#N/A</v>
      </c>
      <c r="V55" s="17" t="e">
        <f>VLOOKUP('แบบ-ปรับเงินเดือนตามวุฒิ ก.ค.ศ.'!Q55,ฐานข้อมูล!L$11:W$17,1+V$6)</f>
        <v>#N/A</v>
      </c>
      <c r="W55" s="17" t="e">
        <f>VLOOKUP('แบบ-ปรับเงินเดือนตามวุฒิ ก.ค.ศ.'!Q55,ฐานข้อมูล!L$11:W$17,1+W$6)</f>
        <v>#N/A</v>
      </c>
      <c r="X55" s="17" t="e">
        <f>VLOOKUP('แบบ-ปรับเงินเดือนตามวุฒิ ก.ค.ศ.'!Q55,ฐานข้อมูล!L$11:W$17,1+X$6)</f>
        <v>#N/A</v>
      </c>
      <c r="Y55" s="17" t="e">
        <f>VLOOKUP('แบบ-ปรับเงินเดือนตามวุฒิ ก.ค.ศ.'!Q55,ฐานข้อมูล!L$11:W$17,1+Y$6)</f>
        <v>#N/A</v>
      </c>
      <c r="Z55" s="17" t="e">
        <f>VLOOKUP('แบบ-ปรับเงินเดือนตามวุฒิ ก.ค.ศ.'!Q55,ฐานข้อมูล!L$11:W$17,1+Z$6)</f>
        <v>#N/A</v>
      </c>
      <c r="AA55" s="17" t="e">
        <f>VLOOKUP('แบบ-ปรับเงินเดือนตามวุฒิ ก.ค.ศ.'!Q55,ฐานข้อมูล!L$11:W$17,1+AA$6)</f>
        <v>#N/A</v>
      </c>
      <c r="AB55" s="17" t="e">
        <f>VLOOKUP('แบบ-ปรับเงินเดือนตามวุฒิ ก.ค.ศ.'!Q55,ฐานข้อมูล!L$11:W$17,1+AB$6)</f>
        <v>#N/A</v>
      </c>
      <c r="AC55" s="18" t="e">
        <f t="shared" si="3"/>
        <v>#N/A</v>
      </c>
      <c r="AD55" s="17" t="e">
        <f>IF(AC55=0,0,VLOOKUP('แบบ-ปรับเงินเดือนตามวุฒิ ก.ค.ศ.'!Q55,ฐานข้อมูล!L$21:W$27,1+'แบบ-ปรับเงินเดือนตามวุฒิ ก.ค.ศ.'!AC55))</f>
        <v>#N/A</v>
      </c>
      <c r="AE55" s="19" t="e">
        <f t="shared" si="5"/>
        <v>#N/A</v>
      </c>
      <c r="AF55" s="17" t="e">
        <f>IF(AD55=0,J55,IF(AE55&gt;=VLOOKUP(Q55,ฐานข้อมูล!L$31:V$37,'แบบ-ปรับเงินเดือนตามวุฒิ ก.ค.ศ.'!AC55+1),VLOOKUP(Q55,ฐานข้อมูล!L$31:V$37,'แบบ-ปรับเงินเดือนตามวุฒิ ก.ค.ศ.'!AC55+1),'แบบ-ปรับเงินเดือนตามวุฒิ ก.ค.ศ.'!AE55))</f>
        <v>#N/A</v>
      </c>
    </row>
    <row r="56" spans="1:62" s="5" customFormat="1" ht="20.75">
      <c r="A56" s="20"/>
      <c r="B56" s="93" t="s">
        <v>35</v>
      </c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5"/>
      <c r="N56" s="26" t="e">
        <f>SUM(N8:N55)</f>
        <v>#N/A</v>
      </c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7"/>
      <c r="AD56" s="23"/>
      <c r="AE56" s="23"/>
      <c r="AF56" s="23"/>
    </row>
    <row r="57" spans="1:62" s="33" customFormat="1" ht="21.95" customHeight="1">
      <c r="A57" s="28"/>
      <c r="B57" s="28"/>
      <c r="C57" s="28"/>
      <c r="D57" s="29"/>
      <c r="E57" s="29"/>
      <c r="F57" s="30"/>
      <c r="G57" s="30"/>
      <c r="H57" s="30"/>
      <c r="I57" s="30"/>
      <c r="J57" s="31"/>
      <c r="K57" s="30"/>
      <c r="L57" s="31"/>
      <c r="M57" s="31"/>
      <c r="N57" s="28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6"/>
      <c r="AD57" s="5"/>
      <c r="AE57" s="5"/>
      <c r="AF57" s="5"/>
    </row>
    <row r="58" spans="1:62" s="33" customFormat="1" ht="20.75">
      <c r="A58" s="32"/>
      <c r="D58" s="34"/>
      <c r="E58" s="63"/>
      <c r="F58" s="32"/>
      <c r="G58" s="32"/>
      <c r="H58" s="35" t="s">
        <v>19</v>
      </c>
      <c r="I58" s="86" t="s">
        <v>20</v>
      </c>
      <c r="J58" s="36" t="s">
        <v>37</v>
      </c>
      <c r="K58" s="32">
        <v>2567</v>
      </c>
      <c r="L58" s="32"/>
      <c r="M58" s="32"/>
      <c r="N58" s="32"/>
      <c r="AC58" s="37"/>
    </row>
    <row r="59" spans="1:62" s="33" customFormat="1" ht="21.95" customHeight="1">
      <c r="A59" s="32"/>
      <c r="D59" s="34"/>
      <c r="E59" s="63"/>
      <c r="F59" s="32"/>
      <c r="G59" s="32"/>
      <c r="H59" s="32"/>
      <c r="I59" s="32"/>
      <c r="J59" s="32"/>
      <c r="K59" s="32"/>
      <c r="L59" s="32"/>
      <c r="M59" s="32"/>
      <c r="N59" s="32"/>
      <c r="AC59" s="37"/>
    </row>
    <row r="60" spans="1:62" s="33" customFormat="1" ht="21.95" customHeight="1">
      <c r="A60" s="32"/>
      <c r="D60" s="34"/>
      <c r="E60" s="63"/>
      <c r="F60" s="38"/>
      <c r="G60" s="32"/>
      <c r="H60" s="35" t="s">
        <v>14</v>
      </c>
      <c r="I60" s="38"/>
      <c r="J60" s="32"/>
      <c r="L60" s="33" t="s">
        <v>15</v>
      </c>
      <c r="M60" s="32"/>
      <c r="N60" s="32"/>
      <c r="AC60" s="37"/>
    </row>
    <row r="61" spans="1:62" s="33" customFormat="1" ht="21.95" customHeight="1">
      <c r="A61" s="32"/>
      <c r="D61" s="34"/>
      <c r="E61" s="63"/>
      <c r="F61" s="101"/>
      <c r="G61" s="101"/>
      <c r="H61" s="101"/>
      <c r="I61" s="101" t="s">
        <v>31</v>
      </c>
      <c r="J61" s="101"/>
      <c r="K61" s="101"/>
      <c r="L61" s="101"/>
      <c r="M61" s="101"/>
      <c r="N61" s="32"/>
      <c r="AC61" s="37"/>
    </row>
    <row r="62" spans="1:62" s="33" customFormat="1" ht="11.4" customHeight="1">
      <c r="A62" s="32"/>
      <c r="D62" s="34"/>
      <c r="E62" s="63"/>
      <c r="F62" s="101"/>
      <c r="G62" s="101"/>
      <c r="H62" s="101"/>
      <c r="I62" s="101"/>
      <c r="J62" s="101"/>
      <c r="K62" s="101"/>
      <c r="L62" s="101"/>
      <c r="M62" s="101"/>
      <c r="N62" s="32"/>
      <c r="AC62" s="37"/>
    </row>
    <row r="63" spans="1:62" s="43" customFormat="1" ht="21.95" customHeight="1">
      <c r="A63" s="32"/>
      <c r="B63" s="33"/>
      <c r="C63" s="33"/>
      <c r="D63" s="34"/>
      <c r="E63" s="63"/>
      <c r="F63" s="101"/>
      <c r="G63" s="101"/>
      <c r="H63" s="101"/>
      <c r="I63" s="101"/>
      <c r="J63" s="101"/>
      <c r="K63" s="101"/>
      <c r="L63" s="101"/>
      <c r="M63" s="101"/>
      <c r="N63" s="32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7"/>
      <c r="AD63" s="33"/>
      <c r="AE63" s="33"/>
      <c r="AF63" s="33"/>
      <c r="AG63" s="47"/>
      <c r="AH63" s="47"/>
      <c r="AI63" s="47"/>
      <c r="AJ63" s="47"/>
      <c r="AK63" s="47"/>
      <c r="AX63" s="44"/>
      <c r="BD63" s="44"/>
      <c r="BE63" s="44"/>
      <c r="BF63" s="44"/>
      <c r="BG63" s="44"/>
      <c r="BH63" s="44"/>
      <c r="BI63" s="44"/>
      <c r="BJ63" s="48"/>
    </row>
    <row r="64" spans="1:62" s="50" customFormat="1" ht="21.95" customHeight="1">
      <c r="A64" s="39"/>
      <c r="B64" s="40" t="s">
        <v>16</v>
      </c>
      <c r="C64" s="41"/>
      <c r="D64" s="42"/>
      <c r="E64" s="42"/>
      <c r="F64" s="41"/>
      <c r="G64" s="41"/>
      <c r="H64" s="39"/>
      <c r="I64" s="41"/>
      <c r="J64" s="41"/>
      <c r="K64" s="41"/>
      <c r="L64" s="41"/>
      <c r="M64" s="41"/>
      <c r="N64" s="43"/>
      <c r="O64" s="45"/>
      <c r="P64" s="43"/>
      <c r="Q64" s="43"/>
      <c r="R64" s="44"/>
      <c r="S64" s="43"/>
      <c r="T64" s="45"/>
      <c r="U64" s="46"/>
      <c r="V64" s="43"/>
      <c r="W64" s="43"/>
      <c r="X64" s="43"/>
      <c r="Y64" s="43"/>
      <c r="Z64" s="43"/>
      <c r="AA64" s="43"/>
      <c r="AB64" s="43"/>
      <c r="AC64" s="40"/>
      <c r="AD64" s="43"/>
      <c r="AE64" s="43"/>
      <c r="AF64" s="47"/>
      <c r="AG64" s="56"/>
      <c r="AH64" s="56"/>
      <c r="AI64" s="56"/>
      <c r="AJ64" s="56"/>
      <c r="AK64" s="56"/>
      <c r="AO64" s="54"/>
      <c r="AP64" s="54"/>
      <c r="AQ64" s="54"/>
      <c r="AT64" s="43"/>
      <c r="AU64" s="43"/>
      <c r="AV64" s="43"/>
      <c r="AW64" s="43"/>
      <c r="AX64" s="44"/>
      <c r="AY64" s="43"/>
      <c r="AZ64" s="43"/>
      <c r="BA64" s="43"/>
      <c r="BB64" s="43"/>
      <c r="BC64" s="43"/>
      <c r="BD64" s="44"/>
      <c r="BE64" s="44"/>
      <c r="BF64" s="44"/>
      <c r="BG64" s="44"/>
      <c r="BH64" s="44"/>
      <c r="BI64" s="44"/>
      <c r="BJ64" s="48"/>
    </row>
    <row r="65" spans="1:32" s="43" customFormat="1" ht="21.95" customHeight="1">
      <c r="A65" s="49"/>
      <c r="B65" s="43" t="s">
        <v>17</v>
      </c>
      <c r="C65" s="50"/>
      <c r="D65" s="51"/>
      <c r="E65" s="51"/>
      <c r="F65" s="41"/>
      <c r="G65" s="52"/>
      <c r="H65" s="46"/>
      <c r="I65" s="52"/>
      <c r="J65" s="53"/>
      <c r="K65" s="52"/>
      <c r="L65" s="53"/>
      <c r="M65" s="53"/>
      <c r="N65" s="45"/>
      <c r="P65" s="45"/>
      <c r="Q65" s="45"/>
      <c r="R65" s="54"/>
      <c r="S65" s="45"/>
      <c r="T65" s="45"/>
      <c r="U65" s="46"/>
      <c r="AC65" s="55"/>
      <c r="AD65" s="50"/>
      <c r="AE65" s="50"/>
      <c r="AF65" s="56"/>
    </row>
    <row r="66" spans="1:32" ht="21.95" customHeight="1">
      <c r="B66" s="43" t="s">
        <v>18</v>
      </c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0"/>
      <c r="AD66" s="43"/>
      <c r="AE66" s="43"/>
      <c r="AF66" s="43"/>
    </row>
    <row r="67" spans="1:32" s="58" customFormat="1" ht="21.95" customHeight="1">
      <c r="A67" s="28"/>
      <c r="B67" s="28"/>
      <c r="C67" s="28"/>
      <c r="D67" s="29"/>
      <c r="E67" s="29"/>
      <c r="F67" s="30"/>
      <c r="G67" s="30"/>
      <c r="H67" s="30"/>
      <c r="I67" s="30"/>
      <c r="J67" s="31"/>
      <c r="K67" s="30"/>
      <c r="L67" s="31"/>
      <c r="M67" s="31"/>
      <c r="N67" s="28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  <c r="AD67" s="60"/>
      <c r="AE67" s="60"/>
      <c r="AF67" s="60"/>
    </row>
    <row r="68" spans="1:32" ht="21.95" customHeight="1">
      <c r="A68" s="57"/>
      <c r="B68" s="58"/>
      <c r="C68" s="58"/>
      <c r="D68" s="34"/>
      <c r="E68" s="63"/>
      <c r="F68" s="102"/>
      <c r="G68" s="102"/>
      <c r="H68" s="102"/>
      <c r="I68" s="101"/>
      <c r="J68" s="101"/>
      <c r="K68" s="101"/>
      <c r="L68" s="102"/>
      <c r="M68" s="102"/>
      <c r="N68" s="57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9"/>
      <c r="AD68" s="58"/>
      <c r="AE68" s="58"/>
      <c r="AF68" s="58"/>
    </row>
  </sheetData>
  <sheetProtection deleteRows="0" selectLockedCells="1"/>
  <mergeCells count="32">
    <mergeCell ref="A1:N1"/>
    <mergeCell ref="A2:N2"/>
    <mergeCell ref="A3:A5"/>
    <mergeCell ref="F3:H3"/>
    <mergeCell ref="I3:J3"/>
    <mergeCell ref="K3:M3"/>
    <mergeCell ref="J4:J5"/>
    <mergeCell ref="M4:M5"/>
    <mergeCell ref="N3:N5"/>
    <mergeCell ref="B4:C4"/>
    <mergeCell ref="F4:H4"/>
    <mergeCell ref="B5:C5"/>
    <mergeCell ref="F61:H61"/>
    <mergeCell ref="I61:K61"/>
    <mergeCell ref="L61:M61"/>
    <mergeCell ref="F62:H62"/>
    <mergeCell ref="I62:K62"/>
    <mergeCell ref="L62:M62"/>
    <mergeCell ref="F63:H63"/>
    <mergeCell ref="I63:K63"/>
    <mergeCell ref="L63:M63"/>
    <mergeCell ref="F68:H68"/>
    <mergeCell ref="I68:K68"/>
    <mergeCell ref="L68:M68"/>
    <mergeCell ref="R5:AA5"/>
    <mergeCell ref="O3:O5"/>
    <mergeCell ref="P3:P5"/>
    <mergeCell ref="D3:D5"/>
    <mergeCell ref="B56:M56"/>
    <mergeCell ref="E3:E5"/>
    <mergeCell ref="B7:C7"/>
    <mergeCell ref="B13:C13"/>
  </mergeCells>
  <dataValidations count="2">
    <dataValidation type="list" allowBlank="1" showInputMessage="1" showErrorMessage="1" sqref="J58" xr:uid="{3EA6E50A-BC8F-4CA7-BC55-DD2CA13AAEF0}">
      <formula1>"กรกฎาคม,สิงหาคม,กันยายน"</formula1>
    </dataValidation>
    <dataValidation type="list" allowBlank="1" showInputMessage="1" showErrorMessage="1" sqref="F8:F12" xr:uid="{93D510C0-3B60-4F83-82C7-016603D7C5F8}">
      <formula1>"ศึกษานิเทศก์"</formula1>
    </dataValidation>
  </dataValidations>
  <printOptions horizontalCentered="1"/>
  <pageMargins left="0.39370078740157483" right="0.39370078740157483" top="0.39370078740157483" bottom="0.39370078740157483" header="0.15748031496062992" footer="0.31496062992125984"/>
  <pageSetup paperSize="9" scale="90" orientation="landscape" blackAndWhite="1" r:id="rId1"/>
  <headerFooter differentFirst="1">
    <oddHeader>&amp;C&amp;"TH SarabunIT๙,ธรรมดา"&amp;16หน้าที่ 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B80409E-BD55-4EDC-B942-A0A3162ACB80}">
          <x14:formula1>
            <xm:f>ฐานข้อมูล!$I$11:$I$17</xm:f>
          </x14:formula1>
          <xm:sqref>E8:E12 E14:E55</xm:sqref>
        </x14:dataValidation>
        <x14:dataValidation type="list" allowBlank="1" showInputMessage="1" showErrorMessage="1" xr:uid="{D5050FA0-8632-4913-B58F-191DD53FE717}">
          <x14:formula1>
            <xm:f>ฐานข้อมูล!$A$2:$A$5</xm:f>
          </x14:formula1>
          <xm:sqref>F14:F55</xm:sqref>
        </x14:dataValidation>
        <x14:dataValidation type="list" allowBlank="1" showInputMessage="1" showErrorMessage="1" xr:uid="{5C451082-1910-4160-87B5-B9FDD20A3820}">
          <x14:formula1>
            <xm:f>ฐานข้อมูล!$B$3:$B$7</xm:f>
          </x14:formula1>
          <xm:sqref>G8:G12 G14:G55</xm:sqref>
        </x14:dataValidation>
        <x14:dataValidation type="list" allowBlank="1" showInputMessage="1" showErrorMessage="1" xr:uid="{95972E03-91E8-4648-BFAB-8778970110C5}">
          <x14:formula1>
            <xm:f>ฐานข้อมูล!$C$2:$C$7</xm:f>
          </x14:formula1>
          <xm:sqref>I8:I12 K7:K12</xm:sqref>
        </x14:dataValidation>
        <x14:dataValidation type="list" allowBlank="1" showInputMessage="1" showErrorMessage="1" xr:uid="{74ADF971-8E33-4756-AC20-D6D068747A73}">
          <x14:formula1>
            <xm:f>ฐานข้อมูล!$D$2:$D$7</xm:f>
          </x14:formula1>
          <xm:sqref>I14:I55 K14:K55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FD360-C975-4151-9008-64E703D5FFCD}">
  <dimension ref="A1:W72"/>
  <sheetViews>
    <sheetView zoomScale="50" workbookViewId="0">
      <selection activeCell="E8" sqref="E8"/>
    </sheetView>
  </sheetViews>
  <sheetFormatPr defaultRowHeight="20.75"/>
  <cols>
    <col min="1" max="1" width="12.9140625" style="73" bestFit="1" customWidth="1"/>
    <col min="2" max="2" width="28.20703125" style="74" bestFit="1" customWidth="1"/>
    <col min="3" max="3" width="13.375" style="74" bestFit="1" customWidth="1"/>
    <col min="4" max="4" width="11.58203125" style="74" bestFit="1" customWidth="1"/>
    <col min="5" max="5" width="11.2890625" style="74" bestFit="1" customWidth="1"/>
    <col min="6" max="6" width="13.08203125" style="74" bestFit="1" customWidth="1"/>
    <col min="7" max="7" width="8.6640625" style="73"/>
    <col min="8" max="8" width="8.70703125" style="73" bestFit="1" customWidth="1"/>
    <col min="9" max="9" width="8.6640625" style="73"/>
    <col min="10" max="10" width="8.70703125" style="73" bestFit="1" customWidth="1"/>
    <col min="11" max="11" width="8.6640625" style="73"/>
    <col min="12" max="12" width="8.70703125" style="73" bestFit="1" customWidth="1"/>
    <col min="13" max="23" width="11.2890625" style="73" bestFit="1" customWidth="1"/>
    <col min="24" max="16384" width="8.6640625" style="73"/>
  </cols>
  <sheetData>
    <row r="1" spans="1:23">
      <c r="A1" s="73" t="s">
        <v>7</v>
      </c>
      <c r="B1" s="73" t="s">
        <v>70</v>
      </c>
      <c r="C1" s="73" t="s">
        <v>76</v>
      </c>
      <c r="D1" s="73" t="s">
        <v>77</v>
      </c>
      <c r="E1" s="74" t="s">
        <v>38</v>
      </c>
      <c r="F1" s="74" t="s">
        <v>39</v>
      </c>
      <c r="G1" s="74"/>
      <c r="H1" s="74"/>
      <c r="I1" s="74"/>
    </row>
    <row r="2" spans="1:23">
      <c r="A2" s="73" t="s">
        <v>40</v>
      </c>
      <c r="B2" s="73" t="s">
        <v>71</v>
      </c>
      <c r="C2" s="73" t="s">
        <v>71</v>
      </c>
      <c r="D2" s="73" t="s">
        <v>40</v>
      </c>
      <c r="E2" s="74">
        <v>15050</v>
      </c>
      <c r="F2" s="74">
        <v>24750</v>
      </c>
      <c r="G2" s="74"/>
      <c r="H2" s="74"/>
      <c r="I2" s="74"/>
    </row>
    <row r="3" spans="1:23">
      <c r="A3" s="73" t="s">
        <v>77</v>
      </c>
      <c r="B3" s="73" t="s">
        <v>71</v>
      </c>
      <c r="C3" s="73" t="s">
        <v>41</v>
      </c>
      <c r="D3" s="73" t="s">
        <v>41</v>
      </c>
      <c r="E3" s="74">
        <v>15440</v>
      </c>
      <c r="F3" s="74">
        <v>34310</v>
      </c>
      <c r="G3" s="74"/>
      <c r="H3" s="74"/>
      <c r="I3" s="74"/>
    </row>
    <row r="4" spans="1:23">
      <c r="A4" s="73" t="s">
        <v>78</v>
      </c>
      <c r="B4" s="73" t="s">
        <v>72</v>
      </c>
      <c r="C4" s="73" t="s">
        <v>42</v>
      </c>
      <c r="D4" s="73" t="s">
        <v>42</v>
      </c>
      <c r="E4" s="74">
        <v>16190</v>
      </c>
      <c r="F4" s="74">
        <v>58390</v>
      </c>
      <c r="G4" s="74"/>
      <c r="H4" s="74"/>
      <c r="I4" s="74"/>
    </row>
    <row r="5" spans="1:23">
      <c r="A5" s="73" t="s">
        <v>79</v>
      </c>
      <c r="B5" s="73" t="s">
        <v>73</v>
      </c>
      <c r="C5" s="73" t="s">
        <v>43</v>
      </c>
      <c r="D5" s="73" t="s">
        <v>43</v>
      </c>
      <c r="E5" s="74">
        <v>19680</v>
      </c>
      <c r="F5" s="74">
        <v>69040</v>
      </c>
      <c r="G5" s="74"/>
      <c r="H5" s="74"/>
      <c r="I5" s="74"/>
    </row>
    <row r="6" spans="1:23">
      <c r="B6" s="73" t="s">
        <v>74</v>
      </c>
      <c r="C6" s="73" t="s">
        <v>44</v>
      </c>
      <c r="D6" s="73" t="s">
        <v>44</v>
      </c>
      <c r="E6" s="74">
        <v>24400</v>
      </c>
      <c r="F6" s="74">
        <v>76800</v>
      </c>
      <c r="G6" s="74"/>
      <c r="H6" s="74"/>
      <c r="I6" s="74"/>
    </row>
    <row r="7" spans="1:23">
      <c r="B7" s="73" t="s">
        <v>75</v>
      </c>
      <c r="C7" s="73" t="s">
        <v>45</v>
      </c>
      <c r="D7" s="73" t="s">
        <v>45</v>
      </c>
      <c r="E7" s="74">
        <v>29980</v>
      </c>
      <c r="F7" s="74">
        <v>76800</v>
      </c>
      <c r="G7" s="74"/>
      <c r="H7" s="74"/>
      <c r="I7" s="74"/>
    </row>
    <row r="9" spans="1:23">
      <c r="M9" s="126" t="s">
        <v>82</v>
      </c>
      <c r="N9" s="126"/>
      <c r="O9" s="126"/>
      <c r="P9" s="126"/>
      <c r="Q9" s="126"/>
      <c r="R9" s="126"/>
      <c r="S9" s="126"/>
      <c r="T9" s="126"/>
      <c r="U9" s="126"/>
      <c r="V9" s="126"/>
    </row>
    <row r="10" spans="1:23">
      <c r="A10" s="73" t="s">
        <v>46</v>
      </c>
      <c r="B10" s="74" t="s">
        <v>47</v>
      </c>
      <c r="C10" s="74" t="s">
        <v>48</v>
      </c>
      <c r="D10" s="74" t="s">
        <v>49</v>
      </c>
      <c r="E10" s="74" t="s">
        <v>50</v>
      </c>
      <c r="F10" s="74" t="s">
        <v>32</v>
      </c>
      <c r="H10" s="73" t="s">
        <v>46</v>
      </c>
      <c r="I10" s="73" t="s">
        <v>47</v>
      </c>
      <c r="J10" s="73" t="s">
        <v>80</v>
      </c>
      <c r="L10" s="73" t="s">
        <v>80</v>
      </c>
      <c r="M10" s="73">
        <v>1</v>
      </c>
      <c r="N10" s="73">
        <v>2</v>
      </c>
      <c r="O10" s="73">
        <v>3</v>
      </c>
      <c r="P10" s="73">
        <v>4</v>
      </c>
      <c r="Q10" s="73">
        <v>5</v>
      </c>
      <c r="R10" s="73">
        <v>6</v>
      </c>
      <c r="S10" s="73">
        <v>7</v>
      </c>
      <c r="T10" s="73">
        <v>8</v>
      </c>
      <c r="U10" s="73">
        <v>9</v>
      </c>
      <c r="V10" s="73">
        <v>10</v>
      </c>
      <c r="W10" s="73">
        <v>11</v>
      </c>
    </row>
    <row r="11" spans="1:23">
      <c r="A11" s="73">
        <v>1</v>
      </c>
      <c r="B11" s="74" t="s">
        <v>51</v>
      </c>
      <c r="C11" s="74">
        <v>15050</v>
      </c>
      <c r="D11" s="74">
        <v>17200</v>
      </c>
      <c r="E11" s="74">
        <v>1510</v>
      </c>
      <c r="F11" s="74">
        <v>18520</v>
      </c>
      <c r="H11" s="73">
        <v>1</v>
      </c>
      <c r="I11" s="74" t="s">
        <v>63</v>
      </c>
      <c r="J11" s="73">
        <v>1</v>
      </c>
      <c r="L11" s="73">
        <v>1</v>
      </c>
      <c r="M11" s="73">
        <v>17200</v>
      </c>
      <c r="N11" s="73">
        <v>19400</v>
      </c>
      <c r="O11" s="73">
        <v>21600</v>
      </c>
      <c r="P11" s="73">
        <v>23800</v>
      </c>
      <c r="Q11" s="73">
        <v>26000</v>
      </c>
      <c r="R11" s="73">
        <v>28200</v>
      </c>
      <c r="S11" s="73">
        <v>30400</v>
      </c>
      <c r="T11" s="73">
        <v>33100</v>
      </c>
    </row>
    <row r="12" spans="1:23">
      <c r="C12" s="74">
        <v>17210</v>
      </c>
      <c r="D12" s="74">
        <v>19400</v>
      </c>
      <c r="E12" s="74">
        <v>1310</v>
      </c>
      <c r="F12" s="74">
        <v>20520</v>
      </c>
      <c r="H12" s="73">
        <v>2</v>
      </c>
      <c r="I12" s="74" t="s">
        <v>64</v>
      </c>
      <c r="J12" s="73">
        <v>2</v>
      </c>
      <c r="L12" s="73">
        <v>2</v>
      </c>
      <c r="M12" s="74">
        <v>18100</v>
      </c>
      <c r="N12" s="74">
        <v>20400</v>
      </c>
      <c r="O12" s="74">
        <v>22700</v>
      </c>
      <c r="P12" s="74">
        <v>25000</v>
      </c>
      <c r="Q12" s="74">
        <v>27300</v>
      </c>
      <c r="R12" s="74">
        <v>29600</v>
      </c>
      <c r="S12" s="74">
        <v>31900</v>
      </c>
      <c r="T12" s="74">
        <v>34700</v>
      </c>
    </row>
    <row r="13" spans="1:23">
      <c r="C13" s="74">
        <v>19410</v>
      </c>
      <c r="D13" s="74">
        <v>21600</v>
      </c>
      <c r="E13" s="74">
        <v>1110</v>
      </c>
      <c r="F13" s="74">
        <v>22520</v>
      </c>
      <c r="H13" s="73">
        <v>3</v>
      </c>
      <c r="I13" s="74" t="s">
        <v>65</v>
      </c>
      <c r="J13" s="73">
        <v>3</v>
      </c>
      <c r="L13" s="73">
        <v>3</v>
      </c>
      <c r="M13" s="74">
        <v>18100</v>
      </c>
      <c r="N13" s="74">
        <v>20400</v>
      </c>
      <c r="O13" s="74">
        <v>22700</v>
      </c>
      <c r="P13" s="74">
        <v>25000</v>
      </c>
      <c r="Q13" s="74">
        <v>27300</v>
      </c>
      <c r="R13" s="74">
        <v>29600</v>
      </c>
      <c r="S13" s="74">
        <v>31900</v>
      </c>
      <c r="T13" s="74">
        <v>34700</v>
      </c>
    </row>
    <row r="14" spans="1:23">
      <c r="C14" s="74">
        <v>21610</v>
      </c>
      <c r="D14" s="74">
        <v>23800</v>
      </c>
      <c r="E14" s="74">
        <v>910</v>
      </c>
      <c r="F14" s="74">
        <v>24520</v>
      </c>
      <c r="H14" s="73">
        <v>4</v>
      </c>
      <c r="I14" s="74" t="s">
        <v>66</v>
      </c>
      <c r="J14" s="73">
        <v>4</v>
      </c>
      <c r="L14" s="73">
        <v>4</v>
      </c>
      <c r="M14" s="74">
        <v>20000</v>
      </c>
      <c r="N14" s="74">
        <v>22300</v>
      </c>
      <c r="O14" s="74">
        <v>24600</v>
      </c>
      <c r="P14" s="74">
        <v>26900</v>
      </c>
      <c r="Q14" s="74">
        <v>29200</v>
      </c>
      <c r="R14" s="74">
        <v>31500</v>
      </c>
      <c r="S14" s="74">
        <v>33800</v>
      </c>
      <c r="T14" s="74">
        <v>36100</v>
      </c>
      <c r="U14" s="74">
        <v>38800</v>
      </c>
    </row>
    <row r="15" spans="1:23">
      <c r="C15" s="74">
        <v>23810</v>
      </c>
      <c r="D15" s="74">
        <v>26000</v>
      </c>
      <c r="E15" s="74">
        <v>710</v>
      </c>
      <c r="F15" s="74">
        <v>26520</v>
      </c>
      <c r="H15" s="73">
        <v>5</v>
      </c>
      <c r="I15" s="74" t="s">
        <v>67</v>
      </c>
      <c r="J15" s="73">
        <v>5</v>
      </c>
      <c r="L15" s="73">
        <v>5</v>
      </c>
      <c r="M15" s="74">
        <v>20000</v>
      </c>
      <c r="N15" s="74">
        <v>22300</v>
      </c>
      <c r="O15" s="74">
        <v>24600</v>
      </c>
      <c r="P15" s="74">
        <v>26900</v>
      </c>
      <c r="Q15" s="74">
        <v>29200</v>
      </c>
      <c r="R15" s="74">
        <v>31500</v>
      </c>
      <c r="S15" s="74">
        <v>33800</v>
      </c>
      <c r="T15" s="74">
        <v>36100</v>
      </c>
      <c r="U15" s="74">
        <v>38800</v>
      </c>
    </row>
    <row r="16" spans="1:23">
      <c r="C16" s="74">
        <v>26010</v>
      </c>
      <c r="D16" s="74">
        <v>28200</v>
      </c>
      <c r="E16" s="74">
        <v>510</v>
      </c>
      <c r="F16" s="74">
        <v>28520</v>
      </c>
      <c r="H16" s="73">
        <v>6</v>
      </c>
      <c r="I16" s="74" t="s">
        <v>68</v>
      </c>
      <c r="J16" s="73">
        <v>6</v>
      </c>
      <c r="L16" s="73">
        <v>6</v>
      </c>
      <c r="M16" s="74">
        <v>21000</v>
      </c>
      <c r="N16" s="74">
        <v>23400</v>
      </c>
      <c r="O16" s="74">
        <v>25800</v>
      </c>
      <c r="P16" s="74">
        <v>28200</v>
      </c>
      <c r="Q16" s="74">
        <v>30600</v>
      </c>
      <c r="R16" s="74">
        <v>33000</v>
      </c>
      <c r="S16" s="74">
        <v>35400</v>
      </c>
      <c r="T16" s="74">
        <v>37800</v>
      </c>
      <c r="U16" s="74">
        <v>40600</v>
      </c>
    </row>
    <row r="17" spans="1:23">
      <c r="C17" s="74">
        <v>28210</v>
      </c>
      <c r="D17" s="74">
        <v>30400</v>
      </c>
      <c r="E17" s="74">
        <v>310</v>
      </c>
      <c r="F17" s="74">
        <v>30520</v>
      </c>
      <c r="H17" s="73">
        <v>7</v>
      </c>
      <c r="I17" s="74" t="s">
        <v>69</v>
      </c>
      <c r="J17" s="73">
        <v>7</v>
      </c>
      <c r="L17" s="73">
        <v>7</v>
      </c>
      <c r="M17" s="74">
        <v>23500</v>
      </c>
      <c r="N17" s="74">
        <v>25900</v>
      </c>
      <c r="O17" s="74">
        <v>28300</v>
      </c>
      <c r="P17" s="74">
        <v>30700</v>
      </c>
      <c r="Q17" s="74">
        <v>33100</v>
      </c>
      <c r="R17" s="74">
        <v>35500</v>
      </c>
      <c r="S17" s="74">
        <v>37900</v>
      </c>
      <c r="T17" s="74">
        <v>40300</v>
      </c>
      <c r="U17" s="74">
        <v>42700</v>
      </c>
      <c r="V17" s="74">
        <v>45100</v>
      </c>
      <c r="W17" s="74">
        <v>47500</v>
      </c>
    </row>
    <row r="18" spans="1:23">
      <c r="C18" s="74">
        <v>30410</v>
      </c>
      <c r="D18" s="74">
        <v>33100</v>
      </c>
      <c r="E18" s="74">
        <v>110</v>
      </c>
      <c r="F18" s="74">
        <v>33110</v>
      </c>
    </row>
    <row r="19" spans="1:23">
      <c r="A19" s="73">
        <v>2</v>
      </c>
      <c r="B19" s="74" t="s">
        <v>52</v>
      </c>
      <c r="C19" s="74">
        <v>15800</v>
      </c>
      <c r="D19" s="74">
        <v>18100</v>
      </c>
      <c r="E19" s="74">
        <v>1580</v>
      </c>
      <c r="F19" s="74">
        <v>19490</v>
      </c>
      <c r="M19" s="126" t="s">
        <v>83</v>
      </c>
      <c r="N19" s="126"/>
      <c r="O19" s="126"/>
      <c r="P19" s="126"/>
      <c r="Q19" s="126"/>
      <c r="R19" s="126"/>
      <c r="S19" s="126"/>
      <c r="T19" s="126"/>
      <c r="U19" s="126"/>
      <c r="V19" s="126"/>
    </row>
    <row r="20" spans="1:23">
      <c r="C20" s="74">
        <v>18110</v>
      </c>
      <c r="D20" s="74">
        <v>20400</v>
      </c>
      <c r="E20" s="74">
        <v>1380</v>
      </c>
      <c r="F20" s="74">
        <v>21590</v>
      </c>
      <c r="L20" s="73" t="s">
        <v>80</v>
      </c>
      <c r="M20" s="73">
        <v>1</v>
      </c>
      <c r="N20" s="73">
        <v>2</v>
      </c>
      <c r="O20" s="73">
        <v>3</v>
      </c>
      <c r="P20" s="73">
        <v>4</v>
      </c>
      <c r="Q20" s="73">
        <v>5</v>
      </c>
      <c r="R20" s="73">
        <v>6</v>
      </c>
      <c r="S20" s="73">
        <v>7</v>
      </c>
      <c r="T20" s="73">
        <v>8</v>
      </c>
      <c r="U20" s="73">
        <v>9</v>
      </c>
      <c r="V20" s="73">
        <v>10</v>
      </c>
      <c r="W20" s="73">
        <v>11</v>
      </c>
    </row>
    <row r="21" spans="1:23">
      <c r="C21" s="74">
        <v>20410</v>
      </c>
      <c r="D21" s="74">
        <v>22700</v>
      </c>
      <c r="E21" s="74">
        <v>1180</v>
      </c>
      <c r="F21" s="74">
        <v>23690</v>
      </c>
      <c r="L21" s="73">
        <v>1</v>
      </c>
      <c r="M21" s="74">
        <v>1510</v>
      </c>
      <c r="N21" s="74">
        <v>1310</v>
      </c>
      <c r="O21" s="74">
        <v>1110</v>
      </c>
      <c r="P21" s="74">
        <v>910</v>
      </c>
      <c r="Q21" s="74">
        <v>710</v>
      </c>
      <c r="R21" s="74">
        <v>510</v>
      </c>
      <c r="S21" s="74">
        <v>310</v>
      </c>
      <c r="T21" s="74">
        <v>110</v>
      </c>
    </row>
    <row r="22" spans="1:23">
      <c r="C22" s="74">
        <v>22710</v>
      </c>
      <c r="D22" s="74">
        <v>25000</v>
      </c>
      <c r="E22" s="74">
        <v>980</v>
      </c>
      <c r="F22" s="74">
        <v>25790</v>
      </c>
      <c r="L22" s="73">
        <v>2</v>
      </c>
      <c r="M22" s="74">
        <v>1580</v>
      </c>
      <c r="N22" s="74">
        <v>1380</v>
      </c>
      <c r="O22" s="74">
        <v>1180</v>
      </c>
      <c r="P22" s="74">
        <v>980</v>
      </c>
      <c r="Q22" s="74">
        <v>780</v>
      </c>
      <c r="R22" s="74">
        <v>580</v>
      </c>
      <c r="S22" s="74">
        <v>380</v>
      </c>
      <c r="T22" s="74">
        <v>180</v>
      </c>
    </row>
    <row r="23" spans="1:23">
      <c r="C23" s="74">
        <v>25010</v>
      </c>
      <c r="D23" s="74">
        <v>27300</v>
      </c>
      <c r="E23" s="74">
        <v>780</v>
      </c>
      <c r="F23" s="74">
        <v>27890</v>
      </c>
      <c r="L23" s="73">
        <v>3</v>
      </c>
      <c r="M23" s="74">
        <v>1580</v>
      </c>
      <c r="N23" s="74">
        <v>1380</v>
      </c>
      <c r="O23" s="74">
        <v>1180</v>
      </c>
      <c r="P23" s="74">
        <v>980</v>
      </c>
      <c r="Q23" s="74">
        <v>780</v>
      </c>
      <c r="R23" s="74">
        <v>580</v>
      </c>
      <c r="S23" s="74">
        <v>380</v>
      </c>
      <c r="T23" s="74">
        <v>180</v>
      </c>
    </row>
    <row r="24" spans="1:23">
      <c r="C24" s="74">
        <v>27310</v>
      </c>
      <c r="D24" s="74">
        <v>29600</v>
      </c>
      <c r="E24" s="74">
        <v>580</v>
      </c>
      <c r="F24" s="74">
        <v>29990</v>
      </c>
      <c r="L24" s="73">
        <v>4</v>
      </c>
      <c r="M24" s="74">
        <v>1770</v>
      </c>
      <c r="N24" s="74">
        <v>1570</v>
      </c>
      <c r="O24" s="74">
        <v>1370</v>
      </c>
      <c r="P24" s="74">
        <v>1170</v>
      </c>
      <c r="Q24" s="74">
        <v>970</v>
      </c>
      <c r="R24" s="74">
        <v>770</v>
      </c>
      <c r="S24" s="74">
        <v>570</v>
      </c>
      <c r="T24" s="74">
        <v>370</v>
      </c>
      <c r="U24" s="74">
        <v>170</v>
      </c>
    </row>
    <row r="25" spans="1:23">
      <c r="C25" s="74">
        <v>29610</v>
      </c>
      <c r="D25" s="74">
        <v>31900</v>
      </c>
      <c r="E25" s="74">
        <v>380</v>
      </c>
      <c r="F25" s="74">
        <v>32090</v>
      </c>
      <c r="L25" s="73">
        <v>5</v>
      </c>
      <c r="M25" s="74">
        <v>1770</v>
      </c>
      <c r="N25" s="74">
        <v>1570</v>
      </c>
      <c r="O25" s="74">
        <v>1370</v>
      </c>
      <c r="P25" s="74">
        <v>1170</v>
      </c>
      <c r="Q25" s="74">
        <v>970</v>
      </c>
      <c r="R25" s="74">
        <v>770</v>
      </c>
      <c r="S25" s="74">
        <v>570</v>
      </c>
      <c r="T25" s="74">
        <v>370</v>
      </c>
      <c r="U25" s="74">
        <v>170</v>
      </c>
    </row>
    <row r="26" spans="1:23">
      <c r="C26" s="74">
        <v>31910</v>
      </c>
      <c r="D26" s="74">
        <v>34700</v>
      </c>
      <c r="E26" s="74">
        <v>180</v>
      </c>
      <c r="F26" s="74">
        <v>34710</v>
      </c>
      <c r="L26" s="73">
        <v>6</v>
      </c>
      <c r="M26" s="74">
        <v>1870</v>
      </c>
      <c r="N26" s="74">
        <v>1660</v>
      </c>
      <c r="O26" s="74">
        <v>1450</v>
      </c>
      <c r="P26" s="74">
        <v>1240</v>
      </c>
      <c r="Q26" s="74">
        <v>1030</v>
      </c>
      <c r="R26" s="74">
        <v>820</v>
      </c>
      <c r="S26" s="74">
        <v>610</v>
      </c>
      <c r="T26" s="74">
        <v>400</v>
      </c>
      <c r="U26" s="74">
        <v>190</v>
      </c>
    </row>
    <row r="27" spans="1:23">
      <c r="A27" s="73">
        <v>3</v>
      </c>
      <c r="B27" s="74" t="s">
        <v>53</v>
      </c>
      <c r="C27" s="74">
        <v>15800</v>
      </c>
      <c r="D27" s="74">
        <v>18100</v>
      </c>
      <c r="E27" s="74">
        <v>1580</v>
      </c>
      <c r="F27" s="74">
        <v>19490</v>
      </c>
      <c r="L27" s="73">
        <v>7</v>
      </c>
      <c r="M27" s="74">
        <v>2120</v>
      </c>
      <c r="N27" s="74">
        <v>1920</v>
      </c>
      <c r="O27" s="74">
        <v>1720</v>
      </c>
      <c r="P27" s="74">
        <v>1520</v>
      </c>
      <c r="Q27" s="74">
        <v>1320</v>
      </c>
      <c r="R27" s="74">
        <v>1120</v>
      </c>
      <c r="S27" s="74">
        <v>920</v>
      </c>
      <c r="T27" s="74">
        <v>720</v>
      </c>
      <c r="U27" s="74">
        <v>520</v>
      </c>
      <c r="V27" s="74">
        <v>320</v>
      </c>
      <c r="W27" s="74">
        <v>120</v>
      </c>
    </row>
    <row r="28" spans="1:23">
      <c r="B28" s="74" t="s">
        <v>54</v>
      </c>
      <c r="C28" s="74">
        <v>18110</v>
      </c>
      <c r="D28" s="74">
        <v>20400</v>
      </c>
      <c r="E28" s="74">
        <v>1380</v>
      </c>
      <c r="F28" s="74">
        <v>21590</v>
      </c>
    </row>
    <row r="29" spans="1:23">
      <c r="B29" s="74" t="s">
        <v>55</v>
      </c>
      <c r="C29" s="74">
        <v>20410</v>
      </c>
      <c r="D29" s="74">
        <v>22700</v>
      </c>
      <c r="E29" s="74">
        <v>1180</v>
      </c>
      <c r="F29" s="74">
        <v>23690</v>
      </c>
      <c r="M29" s="73" t="s">
        <v>84</v>
      </c>
    </row>
    <row r="30" spans="1:23">
      <c r="C30" s="74">
        <v>22710</v>
      </c>
      <c r="D30" s="74">
        <v>25000</v>
      </c>
      <c r="E30" s="74">
        <v>980</v>
      </c>
      <c r="F30" s="74">
        <v>25790</v>
      </c>
      <c r="L30" s="73" t="s">
        <v>80</v>
      </c>
      <c r="M30" s="73">
        <v>1</v>
      </c>
      <c r="N30" s="73">
        <v>2</v>
      </c>
      <c r="O30" s="73">
        <v>3</v>
      </c>
      <c r="P30" s="73">
        <v>4</v>
      </c>
      <c r="Q30" s="73">
        <v>5</v>
      </c>
      <c r="R30" s="73">
        <v>6</v>
      </c>
      <c r="S30" s="73">
        <v>7</v>
      </c>
      <c r="T30" s="73">
        <v>8</v>
      </c>
      <c r="U30" s="73">
        <v>9</v>
      </c>
      <c r="V30" s="73">
        <v>10</v>
      </c>
      <c r="W30" s="73">
        <v>11</v>
      </c>
    </row>
    <row r="31" spans="1:23">
      <c r="C31" s="74">
        <v>25010</v>
      </c>
      <c r="D31" s="74">
        <v>27300</v>
      </c>
      <c r="E31" s="74">
        <v>780</v>
      </c>
      <c r="F31" s="74">
        <v>27890</v>
      </c>
      <c r="L31" s="73">
        <v>1</v>
      </c>
      <c r="M31" s="74">
        <v>18520</v>
      </c>
      <c r="N31" s="74">
        <v>20520</v>
      </c>
      <c r="O31" s="74">
        <v>22520</v>
      </c>
      <c r="P31" s="74">
        <v>24520</v>
      </c>
      <c r="Q31" s="74">
        <v>26520</v>
      </c>
      <c r="R31" s="74">
        <v>28520</v>
      </c>
      <c r="S31" s="74">
        <v>30520</v>
      </c>
      <c r="T31" s="74">
        <v>33110</v>
      </c>
    </row>
    <row r="32" spans="1:23">
      <c r="C32" s="74">
        <v>27310</v>
      </c>
      <c r="D32" s="74">
        <v>29600</v>
      </c>
      <c r="E32" s="74">
        <v>580</v>
      </c>
      <c r="F32" s="74">
        <v>29990</v>
      </c>
      <c r="L32" s="73">
        <v>2</v>
      </c>
      <c r="M32" s="74">
        <v>19490</v>
      </c>
      <c r="N32" s="74">
        <v>21590</v>
      </c>
      <c r="O32" s="74">
        <v>23690</v>
      </c>
      <c r="P32" s="74">
        <v>25790</v>
      </c>
      <c r="Q32" s="74">
        <v>27890</v>
      </c>
      <c r="R32" s="74">
        <v>29990</v>
      </c>
      <c r="S32" s="74">
        <v>32090</v>
      </c>
      <c r="T32" s="74">
        <v>34710</v>
      </c>
    </row>
    <row r="33" spans="1:23">
      <c r="C33" s="74">
        <v>29610</v>
      </c>
      <c r="D33" s="74">
        <v>31900</v>
      </c>
      <c r="E33" s="74">
        <v>380</v>
      </c>
      <c r="F33" s="74">
        <v>32090</v>
      </c>
      <c r="L33" s="73">
        <v>3</v>
      </c>
      <c r="M33" s="74">
        <v>19490</v>
      </c>
      <c r="N33" s="74">
        <v>21590</v>
      </c>
      <c r="O33" s="74">
        <v>23690</v>
      </c>
      <c r="P33" s="74">
        <v>25790</v>
      </c>
      <c r="Q33" s="74">
        <v>27890</v>
      </c>
      <c r="R33" s="74">
        <v>29990</v>
      </c>
      <c r="S33" s="74">
        <v>32090</v>
      </c>
      <c r="T33" s="74">
        <v>34710</v>
      </c>
    </row>
    <row r="34" spans="1:23">
      <c r="C34" s="74">
        <v>31910</v>
      </c>
      <c r="D34" s="74">
        <v>34700</v>
      </c>
      <c r="E34" s="74">
        <v>180</v>
      </c>
      <c r="F34" s="74">
        <v>34710</v>
      </c>
      <c r="L34" s="73">
        <v>4</v>
      </c>
      <c r="M34" s="74">
        <v>21580</v>
      </c>
      <c r="N34" s="74">
        <v>23680</v>
      </c>
      <c r="O34" s="74">
        <v>25780</v>
      </c>
      <c r="P34" s="74">
        <v>27880</v>
      </c>
      <c r="Q34" s="74">
        <v>29980</v>
      </c>
      <c r="R34" s="74">
        <v>32080</v>
      </c>
      <c r="S34" s="74">
        <v>34180</v>
      </c>
      <c r="T34" s="74">
        <v>36280</v>
      </c>
      <c r="U34" s="74">
        <v>38810</v>
      </c>
    </row>
    <row r="35" spans="1:23">
      <c r="A35" s="73">
        <v>4</v>
      </c>
      <c r="B35" s="74" t="s">
        <v>56</v>
      </c>
      <c r="C35" s="74">
        <v>17690</v>
      </c>
      <c r="D35" s="74">
        <v>20000</v>
      </c>
      <c r="E35" s="74">
        <v>1770</v>
      </c>
      <c r="F35" s="74">
        <v>21580</v>
      </c>
      <c r="L35" s="73">
        <v>5</v>
      </c>
      <c r="M35" s="74">
        <v>21580</v>
      </c>
      <c r="N35" s="74">
        <v>23680</v>
      </c>
      <c r="O35" s="74">
        <v>25780</v>
      </c>
      <c r="P35" s="74">
        <v>27880</v>
      </c>
      <c r="Q35" s="74">
        <v>29980</v>
      </c>
      <c r="R35" s="74">
        <v>32080</v>
      </c>
      <c r="S35" s="74">
        <v>34180</v>
      </c>
      <c r="T35" s="74">
        <v>36280</v>
      </c>
      <c r="U35" s="74">
        <v>38810</v>
      </c>
    </row>
    <row r="36" spans="1:23">
      <c r="C36" s="74">
        <v>20010</v>
      </c>
      <c r="D36" s="74">
        <v>22300</v>
      </c>
      <c r="E36" s="74">
        <v>1570</v>
      </c>
      <c r="F36" s="74">
        <v>23680</v>
      </c>
      <c r="L36" s="73">
        <v>6</v>
      </c>
      <c r="M36" s="74">
        <v>22670</v>
      </c>
      <c r="N36" s="74">
        <v>24860</v>
      </c>
      <c r="O36" s="74">
        <v>27050</v>
      </c>
      <c r="P36" s="74">
        <v>29240</v>
      </c>
      <c r="Q36" s="74">
        <v>31430</v>
      </c>
      <c r="R36" s="74">
        <v>33620</v>
      </c>
      <c r="S36" s="74">
        <v>35810</v>
      </c>
      <c r="T36" s="74">
        <v>38000</v>
      </c>
      <c r="U36" s="74">
        <v>40610</v>
      </c>
    </row>
    <row r="37" spans="1:23">
      <c r="C37" s="74">
        <v>22310</v>
      </c>
      <c r="D37" s="74">
        <v>24600</v>
      </c>
      <c r="E37" s="74">
        <v>1370</v>
      </c>
      <c r="F37" s="74">
        <v>25780</v>
      </c>
      <c r="L37" s="73">
        <v>7</v>
      </c>
      <c r="M37" s="74">
        <v>25430</v>
      </c>
      <c r="N37" s="74">
        <v>27630</v>
      </c>
      <c r="O37" s="74">
        <v>29830</v>
      </c>
      <c r="P37" s="74">
        <v>32030</v>
      </c>
      <c r="Q37" s="74">
        <v>34230</v>
      </c>
      <c r="R37" s="74">
        <v>36430</v>
      </c>
      <c r="S37" s="74">
        <v>38630</v>
      </c>
      <c r="T37" s="74">
        <v>40830</v>
      </c>
      <c r="U37" s="74">
        <v>43030</v>
      </c>
      <c r="V37" s="74">
        <v>45230</v>
      </c>
      <c r="W37" s="74">
        <v>47510</v>
      </c>
    </row>
    <row r="38" spans="1:23">
      <c r="C38" s="74">
        <v>24610</v>
      </c>
      <c r="D38" s="74">
        <v>26900</v>
      </c>
      <c r="E38" s="74">
        <v>1170</v>
      </c>
      <c r="F38" s="74">
        <v>27880</v>
      </c>
      <c r="M38" s="74"/>
    </row>
    <row r="39" spans="1:23">
      <c r="C39" s="74">
        <v>26910</v>
      </c>
      <c r="D39" s="74">
        <v>29200</v>
      </c>
      <c r="E39" s="74">
        <v>970</v>
      </c>
      <c r="F39" s="74">
        <v>29980</v>
      </c>
    </row>
    <row r="40" spans="1:23">
      <c r="C40" s="74">
        <v>29210</v>
      </c>
      <c r="D40" s="74">
        <v>31500</v>
      </c>
      <c r="E40" s="74">
        <v>770</v>
      </c>
      <c r="F40" s="74">
        <v>32080</v>
      </c>
    </row>
    <row r="41" spans="1:23">
      <c r="C41" s="74">
        <v>31510</v>
      </c>
      <c r="D41" s="74">
        <v>33800</v>
      </c>
      <c r="E41" s="74">
        <v>570</v>
      </c>
      <c r="F41" s="74">
        <v>34180</v>
      </c>
    </row>
    <row r="42" spans="1:23">
      <c r="C42" s="74">
        <v>33810</v>
      </c>
      <c r="D42" s="74">
        <v>36100</v>
      </c>
      <c r="E42" s="74">
        <v>370</v>
      </c>
      <c r="F42" s="74">
        <v>36280</v>
      </c>
    </row>
    <row r="43" spans="1:23">
      <c r="C43" s="74">
        <v>36110</v>
      </c>
      <c r="D43" s="74">
        <v>38800</v>
      </c>
      <c r="E43" s="74">
        <v>170</v>
      </c>
      <c r="F43" s="74">
        <v>38810</v>
      </c>
    </row>
    <row r="44" spans="1:23">
      <c r="A44" s="73">
        <v>5</v>
      </c>
      <c r="B44" s="74" t="s">
        <v>57</v>
      </c>
      <c r="C44" s="74">
        <v>17690</v>
      </c>
      <c r="D44" s="74">
        <v>20000</v>
      </c>
      <c r="E44" s="74">
        <v>1770</v>
      </c>
      <c r="F44" s="74">
        <v>21580</v>
      </c>
    </row>
    <row r="45" spans="1:23">
      <c r="C45" s="74">
        <v>20010</v>
      </c>
      <c r="D45" s="74">
        <v>22300</v>
      </c>
      <c r="E45" s="74">
        <v>1570</v>
      </c>
      <c r="F45" s="74">
        <v>23680</v>
      </c>
    </row>
    <row r="46" spans="1:23">
      <c r="C46" s="74">
        <v>22310</v>
      </c>
      <c r="D46" s="74">
        <v>24600</v>
      </c>
      <c r="E46" s="74">
        <v>1370</v>
      </c>
      <c r="F46" s="74">
        <v>25780</v>
      </c>
    </row>
    <row r="47" spans="1:23">
      <c r="C47" s="74">
        <v>24610</v>
      </c>
      <c r="D47" s="74">
        <v>26900</v>
      </c>
      <c r="E47" s="74">
        <v>1170</v>
      </c>
      <c r="F47" s="74">
        <v>27880</v>
      </c>
    </row>
    <row r="48" spans="1:23">
      <c r="C48" s="74">
        <v>26910</v>
      </c>
      <c r="D48" s="74">
        <v>29200</v>
      </c>
      <c r="E48" s="74">
        <v>970</v>
      </c>
      <c r="F48" s="74">
        <v>29980</v>
      </c>
    </row>
    <row r="49" spans="1:6">
      <c r="C49" s="74">
        <v>29210</v>
      </c>
      <c r="D49" s="74">
        <v>31500</v>
      </c>
      <c r="E49" s="74">
        <v>770</v>
      </c>
      <c r="F49" s="74">
        <v>32080</v>
      </c>
    </row>
    <row r="50" spans="1:6">
      <c r="C50" s="74">
        <v>31510</v>
      </c>
      <c r="D50" s="74">
        <v>33800</v>
      </c>
      <c r="E50" s="74">
        <v>570</v>
      </c>
      <c r="F50" s="74">
        <v>34180</v>
      </c>
    </row>
    <row r="51" spans="1:6">
      <c r="C51" s="74">
        <v>33810</v>
      </c>
      <c r="D51" s="74">
        <v>36100</v>
      </c>
      <c r="E51" s="74">
        <v>370</v>
      </c>
      <c r="F51" s="74">
        <v>36280</v>
      </c>
    </row>
    <row r="52" spans="1:6">
      <c r="C52" s="74">
        <v>36110</v>
      </c>
      <c r="D52" s="74">
        <v>38800</v>
      </c>
      <c r="E52" s="74">
        <v>170</v>
      </c>
      <c r="F52" s="74">
        <v>38810</v>
      </c>
    </row>
    <row r="53" spans="1:6">
      <c r="A53" s="73">
        <v>6</v>
      </c>
      <c r="B53" s="74" t="s">
        <v>58</v>
      </c>
      <c r="C53" s="74">
        <v>18690</v>
      </c>
      <c r="D53" s="74">
        <v>21000</v>
      </c>
      <c r="E53" s="74">
        <v>1870</v>
      </c>
      <c r="F53" s="74">
        <v>22670</v>
      </c>
    </row>
    <row r="54" spans="1:6">
      <c r="B54" s="74" t="s">
        <v>59</v>
      </c>
      <c r="C54" s="74">
        <v>21010</v>
      </c>
      <c r="D54" s="74">
        <v>23400</v>
      </c>
      <c r="E54" s="74">
        <v>1660</v>
      </c>
      <c r="F54" s="74">
        <v>24860</v>
      </c>
    </row>
    <row r="55" spans="1:6">
      <c r="B55" s="74" t="s">
        <v>60</v>
      </c>
      <c r="C55" s="74">
        <v>23410</v>
      </c>
      <c r="D55" s="74">
        <v>25800</v>
      </c>
      <c r="E55" s="74">
        <v>1450</v>
      </c>
      <c r="F55" s="74">
        <v>27050</v>
      </c>
    </row>
    <row r="56" spans="1:6">
      <c r="B56" s="74" t="s">
        <v>61</v>
      </c>
      <c r="C56" s="74">
        <v>25810</v>
      </c>
      <c r="D56" s="74">
        <v>28200</v>
      </c>
      <c r="E56" s="74">
        <v>1240</v>
      </c>
      <c r="F56" s="74">
        <v>29240</v>
      </c>
    </row>
    <row r="57" spans="1:6">
      <c r="C57" s="74">
        <v>28210</v>
      </c>
      <c r="D57" s="74">
        <v>30600</v>
      </c>
      <c r="E57" s="74">
        <v>1030</v>
      </c>
      <c r="F57" s="74">
        <v>31430</v>
      </c>
    </row>
    <row r="58" spans="1:6">
      <c r="C58" s="74">
        <v>30610</v>
      </c>
      <c r="D58" s="74">
        <v>33000</v>
      </c>
      <c r="E58" s="74">
        <v>820</v>
      </c>
      <c r="F58" s="74">
        <v>33620</v>
      </c>
    </row>
    <row r="59" spans="1:6">
      <c r="C59" s="74">
        <v>33010</v>
      </c>
      <c r="D59" s="74">
        <v>35400</v>
      </c>
      <c r="E59" s="74">
        <v>610</v>
      </c>
      <c r="F59" s="74">
        <v>35810</v>
      </c>
    </row>
    <row r="60" spans="1:6">
      <c r="C60" s="74">
        <v>35410</v>
      </c>
      <c r="D60" s="74">
        <v>37800</v>
      </c>
      <c r="E60" s="74">
        <v>400</v>
      </c>
      <c r="F60" s="74">
        <v>38000</v>
      </c>
    </row>
    <row r="61" spans="1:6">
      <c r="C61" s="74">
        <v>37810</v>
      </c>
      <c r="D61" s="74">
        <v>40600</v>
      </c>
      <c r="E61" s="74">
        <v>190</v>
      </c>
      <c r="F61" s="74">
        <v>40610</v>
      </c>
    </row>
    <row r="62" spans="1:6">
      <c r="A62" s="73">
        <v>7</v>
      </c>
      <c r="B62" s="74" t="s">
        <v>62</v>
      </c>
      <c r="C62" s="74">
        <v>21150</v>
      </c>
      <c r="D62" s="74">
        <v>23500</v>
      </c>
      <c r="E62" s="74">
        <v>2120</v>
      </c>
      <c r="F62" s="74">
        <v>25430</v>
      </c>
    </row>
    <row r="63" spans="1:6">
      <c r="C63" s="74">
        <v>23510</v>
      </c>
      <c r="D63" s="74">
        <v>25900</v>
      </c>
      <c r="E63" s="74">
        <v>1920</v>
      </c>
      <c r="F63" s="74">
        <v>27630</v>
      </c>
    </row>
    <row r="64" spans="1:6">
      <c r="C64" s="74">
        <v>25910</v>
      </c>
      <c r="D64" s="74">
        <v>28300</v>
      </c>
      <c r="E64" s="74">
        <v>1720</v>
      </c>
      <c r="F64" s="74">
        <v>29830</v>
      </c>
    </row>
    <row r="65" spans="3:6">
      <c r="C65" s="74">
        <v>28310</v>
      </c>
      <c r="D65" s="74">
        <v>30700</v>
      </c>
      <c r="E65" s="74">
        <v>1520</v>
      </c>
      <c r="F65" s="74">
        <v>32030</v>
      </c>
    </row>
    <row r="66" spans="3:6">
      <c r="C66" s="74">
        <v>30710</v>
      </c>
      <c r="D66" s="74">
        <v>33100</v>
      </c>
      <c r="E66" s="74">
        <v>1320</v>
      </c>
      <c r="F66" s="74">
        <v>34230</v>
      </c>
    </row>
    <row r="67" spans="3:6">
      <c r="C67" s="74">
        <v>33110</v>
      </c>
      <c r="D67" s="74">
        <v>35500</v>
      </c>
      <c r="E67" s="74">
        <v>1120</v>
      </c>
      <c r="F67" s="74">
        <v>36430</v>
      </c>
    </row>
    <row r="68" spans="3:6">
      <c r="C68" s="74">
        <v>35510</v>
      </c>
      <c r="D68" s="74">
        <v>37900</v>
      </c>
      <c r="E68" s="74">
        <v>920</v>
      </c>
      <c r="F68" s="74">
        <v>38630</v>
      </c>
    </row>
    <row r="69" spans="3:6">
      <c r="C69" s="74">
        <v>37910</v>
      </c>
      <c r="D69" s="74">
        <v>40300</v>
      </c>
      <c r="E69" s="74">
        <v>720</v>
      </c>
      <c r="F69" s="74">
        <v>40830</v>
      </c>
    </row>
    <row r="70" spans="3:6">
      <c r="C70" s="74">
        <v>40310</v>
      </c>
      <c r="D70" s="74">
        <v>42700</v>
      </c>
      <c r="E70" s="74">
        <v>520</v>
      </c>
      <c r="F70" s="74">
        <v>43030</v>
      </c>
    </row>
    <row r="71" spans="3:6">
      <c r="C71" s="74">
        <v>42710</v>
      </c>
      <c r="D71" s="74">
        <v>45100</v>
      </c>
      <c r="E71" s="74">
        <v>320</v>
      </c>
      <c r="F71" s="74">
        <v>45230</v>
      </c>
    </row>
    <row r="72" spans="3:6">
      <c r="C72" s="74">
        <v>45110</v>
      </c>
      <c r="D72" s="74">
        <v>47500</v>
      </c>
      <c r="E72" s="74">
        <v>120</v>
      </c>
      <c r="F72" s="74">
        <v>47510</v>
      </c>
    </row>
  </sheetData>
  <sheetProtection algorithmName="SHA-512" hashValue="sfISLvYb/lnO4St2C1Pa8wgsBuCSSfQQq21go1vKpCE/MMupksNukYcsEF9ebCgxpyB5PIjBnIzeQLNexeKCSg==" saltValue="sKLAeJlkLyJ/2Qg5oBmtoQ==" spinCount="100000" sheet="1" objects="1" scenarios="1"/>
  <mergeCells count="2">
    <mergeCell ref="M19:V19"/>
    <mergeCell ref="M9:V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0C810-22C9-41D7-AC5F-DE0297AEC8ED}">
  <dimension ref="A1:D6"/>
  <sheetViews>
    <sheetView workbookViewId="0">
      <selection activeCell="AG2" sqref="AG2"/>
    </sheetView>
  </sheetViews>
  <sheetFormatPr defaultRowHeight="20.75"/>
  <cols>
    <col min="1" max="16384" width="8.6640625" style="1"/>
  </cols>
  <sheetData>
    <row r="1" spans="1:4">
      <c r="A1" s="1" t="s">
        <v>22</v>
      </c>
      <c r="D1" s="1" t="s">
        <v>23</v>
      </c>
    </row>
    <row r="2" spans="1:4">
      <c r="A2" s="1" t="s">
        <v>24</v>
      </c>
      <c r="D2" s="1" t="s">
        <v>25</v>
      </c>
    </row>
    <row r="3" spans="1:4">
      <c r="A3" s="1" t="s">
        <v>26</v>
      </c>
    </row>
    <row r="4" spans="1:4">
      <c r="A4" s="1" t="s">
        <v>27</v>
      </c>
    </row>
    <row r="5" spans="1:4">
      <c r="A5" s="1" t="s">
        <v>28</v>
      </c>
    </row>
    <row r="6" spans="1:4">
      <c r="A6" s="1" t="s">
        <v>29</v>
      </c>
    </row>
  </sheetData>
  <sheetProtection algorithmName="SHA-512" hashValue="YDgH/gAYuLHIlRpKPXxjadPea7Sow/wUftVqm08O3h3r5h6cZm7OQ7XgzLB7NXr2SnVPPZnAQZsNPD6ijutAbQ==" saltValue="7yVm9i1N0xqudNzcESKIY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แบบ-ปรับเงินเดือนตามวุฒิ ก.ค.ศ.</vt:lpstr>
      <vt:lpstr>ฐานข้อมูล</vt:lpstr>
      <vt:lpstr>วุฒิวิชญ์ ราชมณี</vt:lpstr>
      <vt:lpstr>'แบบ-ปรับเงินเดือนตามวุฒิ ก.ค.ศ.'!Print_Area</vt:lpstr>
      <vt:lpstr>'แบบ-ปรับเงินเดือนตามวุฒิ ก.ค.ศ.'!Print_Titles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วุฒิวิชญ์ ราชมณี</cp:lastModifiedBy>
  <cp:lastPrinted>2024-07-17T05:46:15Z</cp:lastPrinted>
  <dcterms:created xsi:type="dcterms:W3CDTF">2024-07-12T09:35:43Z</dcterms:created>
  <dcterms:modified xsi:type="dcterms:W3CDTF">2024-07-29T14:51:44Z</dcterms:modified>
</cp:coreProperties>
</file>